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laire/Downloads/"/>
    </mc:Choice>
  </mc:AlternateContent>
  <xr:revisionPtr revIDLastSave="0" documentId="8_{D7E8F2FA-9019-4948-A4C4-D439B125548E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heet1" sheetId="3" r:id="rId1"/>
    <sheet name="Undergraduate Fall 2019" sheetId="1" r:id="rId2"/>
  </sheets>
  <calcPr calcId="191029"/>
  <pivotCaches>
    <pivotCache cacheId="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9" i="1" l="1"/>
  <c r="Y69" i="1"/>
  <c r="W69" i="1"/>
  <c r="T69" i="1"/>
  <c r="R69" i="1"/>
  <c r="P69" i="1"/>
  <c r="M69" i="1"/>
  <c r="K69" i="1"/>
  <c r="I69" i="1"/>
  <c r="F69" i="1"/>
  <c r="D69" i="1"/>
  <c r="AA57" i="1"/>
  <c r="C12" i="1"/>
  <c r="V12" i="1" s="1"/>
  <c r="C18" i="1"/>
  <c r="AA18" i="1" s="1"/>
  <c r="V57" i="1"/>
  <c r="O57" i="1"/>
  <c r="H57" i="1"/>
  <c r="O18" i="1" l="1"/>
  <c r="AA12" i="1"/>
  <c r="O12" i="1"/>
  <c r="H12" i="1"/>
  <c r="V18" i="1"/>
  <c r="H18" i="1"/>
  <c r="C38" i="1" l="1"/>
  <c r="AA38" i="1" s="1"/>
  <c r="C28" i="1"/>
  <c r="AA28" i="1" s="1"/>
  <c r="C11" i="1"/>
  <c r="C13" i="1"/>
  <c r="AA13" i="1" s="1"/>
  <c r="C14" i="1"/>
  <c r="AA14" i="1" s="1"/>
  <c r="C15" i="1"/>
  <c r="AA15" i="1" s="1"/>
  <c r="C16" i="1"/>
  <c r="AA16" i="1" s="1"/>
  <c r="C17" i="1"/>
  <c r="AA17" i="1" s="1"/>
  <c r="C19" i="1"/>
  <c r="AA19" i="1" s="1"/>
  <c r="C20" i="1"/>
  <c r="AA20" i="1" s="1"/>
  <c r="C21" i="1"/>
  <c r="AA21" i="1" s="1"/>
  <c r="C22" i="1"/>
  <c r="AA22" i="1" s="1"/>
  <c r="C23" i="1"/>
  <c r="AA23" i="1" s="1"/>
  <c r="C24" i="1"/>
  <c r="AA24" i="1" s="1"/>
  <c r="C25" i="1"/>
  <c r="AA25" i="1" s="1"/>
  <c r="C26" i="1"/>
  <c r="AA26" i="1" s="1"/>
  <c r="C27" i="1"/>
  <c r="AA27" i="1" s="1"/>
  <c r="C29" i="1"/>
  <c r="AA29" i="1" s="1"/>
  <c r="C30" i="1"/>
  <c r="AA30" i="1" s="1"/>
  <c r="C31" i="1"/>
  <c r="AA31" i="1" s="1"/>
  <c r="C32" i="1"/>
  <c r="AA32" i="1" s="1"/>
  <c r="C33" i="1"/>
  <c r="AA33" i="1" s="1"/>
  <c r="C34" i="1"/>
  <c r="AA34" i="1" s="1"/>
  <c r="AA11" i="1" l="1"/>
  <c r="V11" i="1"/>
  <c r="H11" i="1"/>
  <c r="O11" i="1"/>
  <c r="V27" i="1"/>
  <c r="O27" i="1"/>
  <c r="H27" i="1"/>
  <c r="V19" i="1"/>
  <c r="O19" i="1"/>
  <c r="H19" i="1"/>
  <c r="V31" i="1"/>
  <c r="O31" i="1"/>
  <c r="H31" i="1"/>
  <c r="V22" i="1"/>
  <c r="O22" i="1"/>
  <c r="H22" i="1"/>
  <c r="V17" i="1"/>
  <c r="O17" i="1"/>
  <c r="H17" i="1"/>
  <c r="V13" i="1"/>
  <c r="O13" i="1"/>
  <c r="H13" i="1"/>
  <c r="V23" i="1"/>
  <c r="O23" i="1"/>
  <c r="H23" i="1"/>
  <c r="V14" i="1"/>
  <c r="O14" i="1"/>
  <c r="H14" i="1"/>
  <c r="V26" i="1"/>
  <c r="O26" i="1"/>
  <c r="H26" i="1"/>
  <c r="V30" i="1"/>
  <c r="O30" i="1"/>
  <c r="H30" i="1"/>
  <c r="H25" i="1"/>
  <c r="V25" i="1"/>
  <c r="O25" i="1"/>
  <c r="H21" i="1"/>
  <c r="V21" i="1"/>
  <c r="O21" i="1"/>
  <c r="O16" i="1"/>
  <c r="H16" i="1"/>
  <c r="V16" i="1"/>
  <c r="H32" i="1"/>
  <c r="V32" i="1"/>
  <c r="O32" i="1"/>
  <c r="V38" i="1"/>
  <c r="O38" i="1"/>
  <c r="H38" i="1"/>
  <c r="V34" i="1"/>
  <c r="O34" i="1"/>
  <c r="H34" i="1"/>
  <c r="H33" i="1"/>
  <c r="V33" i="1"/>
  <c r="O33" i="1"/>
  <c r="V29" i="1"/>
  <c r="O29" i="1"/>
  <c r="H29" i="1"/>
  <c r="H24" i="1"/>
  <c r="O24" i="1"/>
  <c r="V24" i="1"/>
  <c r="H20" i="1"/>
  <c r="V20" i="1"/>
  <c r="O20" i="1"/>
  <c r="O15" i="1"/>
  <c r="H15" i="1"/>
  <c r="V15" i="1"/>
  <c r="H28" i="1"/>
  <c r="O28" i="1"/>
  <c r="V28" i="1"/>
  <c r="C68" i="1"/>
  <c r="AA68" i="1" s="1"/>
  <c r="C67" i="1"/>
  <c r="AA67" i="1" s="1"/>
  <c r="C66" i="1"/>
  <c r="AA66" i="1" s="1"/>
  <c r="C65" i="1"/>
  <c r="AA65" i="1" s="1"/>
  <c r="C64" i="1"/>
  <c r="AA64" i="1" s="1"/>
  <c r="C63" i="1"/>
  <c r="AA63" i="1" s="1"/>
  <c r="C62" i="1"/>
  <c r="AA62" i="1" s="1"/>
  <c r="C61" i="1"/>
  <c r="AA61" i="1" s="1"/>
  <c r="C60" i="1"/>
  <c r="AA60" i="1" s="1"/>
  <c r="C59" i="1"/>
  <c r="AA59" i="1" s="1"/>
  <c r="C58" i="1"/>
  <c r="AA58" i="1" s="1"/>
  <c r="C56" i="1"/>
  <c r="AA56" i="1" s="1"/>
  <c r="C55" i="1"/>
  <c r="AA55" i="1" s="1"/>
  <c r="C54" i="1"/>
  <c r="AA54" i="1" s="1"/>
  <c r="C53" i="1"/>
  <c r="AA53" i="1" s="1"/>
  <c r="C52" i="1"/>
  <c r="AA52" i="1" s="1"/>
  <c r="C51" i="1"/>
  <c r="AA51" i="1" s="1"/>
  <c r="C50" i="1"/>
  <c r="AA50" i="1" s="1"/>
  <c r="C49" i="1"/>
  <c r="AA49" i="1" s="1"/>
  <c r="C48" i="1"/>
  <c r="AA48" i="1" s="1"/>
  <c r="C47" i="1"/>
  <c r="AA47" i="1" s="1"/>
  <c r="C46" i="1"/>
  <c r="AA46" i="1" s="1"/>
  <c r="C45" i="1"/>
  <c r="AA45" i="1" s="1"/>
  <c r="C44" i="1"/>
  <c r="AA44" i="1" s="1"/>
  <c r="C43" i="1"/>
  <c r="AA43" i="1" s="1"/>
  <c r="C42" i="1"/>
  <c r="AA42" i="1" s="1"/>
  <c r="C41" i="1"/>
  <c r="AA41" i="1" s="1"/>
  <c r="C40" i="1"/>
  <c r="AA40" i="1" s="1"/>
  <c r="C39" i="1"/>
  <c r="AA39" i="1" s="1"/>
  <c r="C37" i="1"/>
  <c r="AA37" i="1" s="1"/>
  <c r="C36" i="1"/>
  <c r="AA36" i="1" s="1"/>
  <c r="C35" i="1"/>
  <c r="AA35" i="1" s="1"/>
  <c r="C10" i="1"/>
  <c r="AA10" i="1" s="1"/>
  <c r="C9" i="1"/>
  <c r="AA9" i="1" s="1"/>
  <c r="C8" i="1"/>
  <c r="C69" i="1" l="1"/>
  <c r="AA8" i="1"/>
  <c r="H37" i="1"/>
  <c r="V37" i="1"/>
  <c r="O37" i="1"/>
  <c r="V42" i="1"/>
  <c r="O42" i="1"/>
  <c r="H42" i="1"/>
  <c r="V46" i="1"/>
  <c r="O46" i="1"/>
  <c r="H46" i="1"/>
  <c r="V50" i="1"/>
  <c r="O50" i="1"/>
  <c r="H50" i="1"/>
  <c r="V54" i="1"/>
  <c r="O54" i="1"/>
  <c r="H54" i="1"/>
  <c r="V59" i="1"/>
  <c r="O59" i="1"/>
  <c r="H59" i="1"/>
  <c r="V63" i="1"/>
  <c r="O63" i="1"/>
  <c r="H63" i="1"/>
  <c r="V67" i="1"/>
  <c r="O67" i="1"/>
  <c r="H67" i="1"/>
  <c r="V10" i="1"/>
  <c r="O10" i="1"/>
  <c r="H10" i="1"/>
  <c r="V39" i="1"/>
  <c r="O39" i="1"/>
  <c r="H39" i="1"/>
  <c r="V43" i="1"/>
  <c r="O43" i="1"/>
  <c r="H43" i="1"/>
  <c r="V47" i="1"/>
  <c r="O47" i="1"/>
  <c r="H47" i="1"/>
  <c r="V51" i="1"/>
  <c r="O51" i="1"/>
  <c r="H51" i="1"/>
  <c r="V55" i="1"/>
  <c r="O55" i="1"/>
  <c r="H55" i="1"/>
  <c r="H60" i="1"/>
  <c r="V60" i="1"/>
  <c r="O60" i="1"/>
  <c r="H64" i="1"/>
  <c r="V64" i="1"/>
  <c r="O64" i="1"/>
  <c r="H68" i="1"/>
  <c r="O68" i="1"/>
  <c r="V68" i="1"/>
  <c r="V9" i="1"/>
  <c r="H9" i="1"/>
  <c r="O9" i="1"/>
  <c r="V35" i="1"/>
  <c r="O35" i="1"/>
  <c r="H35" i="1"/>
  <c r="H40" i="1"/>
  <c r="V40" i="1"/>
  <c r="O40" i="1"/>
  <c r="H44" i="1"/>
  <c r="V44" i="1"/>
  <c r="O44" i="1"/>
  <c r="H48" i="1"/>
  <c r="O48" i="1"/>
  <c r="V48" i="1"/>
  <c r="H52" i="1"/>
  <c r="V52" i="1"/>
  <c r="O52" i="1"/>
  <c r="H56" i="1"/>
  <c r="V56" i="1"/>
  <c r="O56" i="1"/>
  <c r="V61" i="1"/>
  <c r="O61" i="1"/>
  <c r="H61" i="1"/>
  <c r="H65" i="1"/>
  <c r="V65" i="1"/>
  <c r="O65" i="1"/>
  <c r="O8" i="1"/>
  <c r="H8" i="1"/>
  <c r="V8" i="1"/>
  <c r="H36" i="1"/>
  <c r="V36" i="1"/>
  <c r="O36" i="1"/>
  <c r="V41" i="1"/>
  <c r="O41" i="1"/>
  <c r="H41" i="1"/>
  <c r="H45" i="1"/>
  <c r="V45" i="1"/>
  <c r="O45" i="1"/>
  <c r="V49" i="1"/>
  <c r="O49" i="1"/>
  <c r="H49" i="1"/>
  <c r="H53" i="1"/>
  <c r="V53" i="1"/>
  <c r="O53" i="1"/>
  <c r="V58" i="1"/>
  <c r="O58" i="1"/>
  <c r="H58" i="1"/>
  <c r="V62" i="1"/>
  <c r="O62" i="1"/>
  <c r="H62" i="1"/>
  <c r="V66" i="1"/>
  <c r="O66" i="1"/>
  <c r="H66" i="1"/>
  <c r="X69" i="1"/>
  <c r="L69" i="1" l="1"/>
  <c r="S69" i="1"/>
  <c r="Z69" i="1"/>
  <c r="AA69" i="1" s="1"/>
  <c r="E69" i="1"/>
  <c r="AC69" i="1"/>
  <c r="G69" i="1"/>
  <c r="J69" i="1"/>
  <c r="N69" i="1"/>
  <c r="Q69" i="1"/>
  <c r="U69" i="1"/>
  <c r="O69" i="1" l="1"/>
  <c r="H69" i="1"/>
  <c r="V69" i="1"/>
</calcChain>
</file>

<file path=xl/sharedStrings.xml><?xml version="1.0" encoding="utf-8"?>
<sst xmlns="http://schemas.openxmlformats.org/spreadsheetml/2006/main" count="216" uniqueCount="114">
  <si>
    <t>University of Mary Washington</t>
  </si>
  <si>
    <t>Grade Distribution Summary</t>
  </si>
  <si>
    <t>Dept</t>
  </si>
  <si>
    <t>Course</t>
  </si>
  <si>
    <t>#. Stud.</t>
  </si>
  <si>
    <t>A #</t>
  </si>
  <si>
    <t>A %</t>
  </si>
  <si>
    <t>A- #</t>
  </si>
  <si>
    <t>A- %</t>
  </si>
  <si>
    <t>Tot. A%</t>
  </si>
  <si>
    <t>B+ #</t>
  </si>
  <si>
    <t>B+ %</t>
  </si>
  <si>
    <t>B #</t>
  </si>
  <si>
    <t>B %</t>
  </si>
  <si>
    <t>B- #</t>
  </si>
  <si>
    <t>B- %</t>
  </si>
  <si>
    <t>Tot. B %</t>
  </si>
  <si>
    <t>C+ #</t>
  </si>
  <si>
    <t>C+ %</t>
  </si>
  <si>
    <t>C #</t>
  </si>
  <si>
    <t>C %</t>
  </si>
  <si>
    <t>C- #</t>
  </si>
  <si>
    <t>C- %</t>
  </si>
  <si>
    <t>Tot. C %</t>
  </si>
  <si>
    <t>D+ #</t>
  </si>
  <si>
    <t>D+ %</t>
  </si>
  <si>
    <t>D #</t>
  </si>
  <si>
    <t>D %</t>
  </si>
  <si>
    <t>Tot. D %</t>
  </si>
  <si>
    <t>F #</t>
  </si>
  <si>
    <t>F %</t>
  </si>
  <si>
    <t>ADCP</t>
  </si>
  <si>
    <t>LRSP</t>
  </si>
  <si>
    <t>ARTD</t>
  </si>
  <si>
    <t>ARTH</t>
  </si>
  <si>
    <t>ARTS</t>
  </si>
  <si>
    <t>BIOL</t>
  </si>
  <si>
    <t>BLST</t>
  </si>
  <si>
    <t>BUSI</t>
  </si>
  <si>
    <t>ACCT</t>
  </si>
  <si>
    <t>BLAW</t>
  </si>
  <si>
    <t>BUAD</t>
  </si>
  <si>
    <t>DSCI</t>
  </si>
  <si>
    <t>FINC</t>
  </si>
  <si>
    <t>MGMT</t>
  </si>
  <si>
    <t>MIST</t>
  </si>
  <si>
    <t>MKTG</t>
  </si>
  <si>
    <t>CHEM</t>
  </si>
  <si>
    <t>CLPR</t>
  </si>
  <si>
    <t>CLAS</t>
  </si>
  <si>
    <t>CPRD</t>
  </si>
  <si>
    <t>GREK</t>
  </si>
  <si>
    <t>LATN</t>
  </si>
  <si>
    <t>PHIL</t>
  </si>
  <si>
    <t>RELG</t>
  </si>
  <si>
    <t>CPSC</t>
  </si>
  <si>
    <t>CUIN</t>
  </si>
  <si>
    <t>EDUC</t>
  </si>
  <si>
    <t>ECON</t>
  </si>
  <si>
    <t>ENLS</t>
  </si>
  <si>
    <t>COMM</t>
  </si>
  <si>
    <t>DGST</t>
  </si>
  <si>
    <t>ENGL</t>
  </si>
  <si>
    <t>LING</t>
  </si>
  <si>
    <t>ESGE</t>
  </si>
  <si>
    <t>EESC</t>
  </si>
  <si>
    <t>FLSP</t>
  </si>
  <si>
    <t>EDSE</t>
  </si>
  <si>
    <t>GEOG</t>
  </si>
  <si>
    <t>GISC</t>
  </si>
  <si>
    <t>HEPE</t>
  </si>
  <si>
    <t>HEED</t>
  </si>
  <si>
    <t>HIPR</t>
  </si>
  <si>
    <t>HISP</t>
  </si>
  <si>
    <t>HISA</t>
  </si>
  <si>
    <t>AMST</t>
  </si>
  <si>
    <t>HIST</t>
  </si>
  <si>
    <t>MATH</t>
  </si>
  <si>
    <t>MDFL</t>
  </si>
  <si>
    <t>ARAB</t>
  </si>
  <si>
    <t>CHIN</t>
  </si>
  <si>
    <t>FREN</t>
  </si>
  <si>
    <t>GERM</t>
  </si>
  <si>
    <t>ITAL</t>
  </si>
  <si>
    <t>SPAN</t>
  </si>
  <si>
    <t>MSCI</t>
  </si>
  <si>
    <t>MUSC</t>
  </si>
  <si>
    <t>MUHL</t>
  </si>
  <si>
    <t>MUPR</t>
  </si>
  <si>
    <t>MUTC</t>
  </si>
  <si>
    <t>MUTH</t>
  </si>
  <si>
    <t>NURS</t>
  </si>
  <si>
    <t>PHYS</t>
  </si>
  <si>
    <t>PSIA</t>
  </si>
  <si>
    <t>INAF</t>
  </si>
  <si>
    <t>PSCI</t>
  </si>
  <si>
    <t>PSYC</t>
  </si>
  <si>
    <t>SOAN</t>
  </si>
  <si>
    <t>ANTH</t>
  </si>
  <si>
    <t>SOCG</t>
  </si>
  <si>
    <t>THDA</t>
  </si>
  <si>
    <t>DANC</t>
  </si>
  <si>
    <t>THEA</t>
  </si>
  <si>
    <t>FSEM</t>
  </si>
  <si>
    <t>HONR</t>
  </si>
  <si>
    <t>IDIS</t>
  </si>
  <si>
    <t>URES</t>
  </si>
  <si>
    <t>WGST</t>
  </si>
  <si>
    <t>Total</t>
  </si>
  <si>
    <t>FALL 2019 UNDERGRADUATE</t>
  </si>
  <si>
    <t>Sharepoint file: grade_distribution_subj</t>
  </si>
  <si>
    <t>Row Labels</t>
  </si>
  <si>
    <t>Grand Total</t>
  </si>
  <si>
    <t>Sum of #. Stud.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</si>
</sst>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.00;\(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3" tint="-0.249977111117893"/>
      <name val="Cambria"/>
      <family val="1"/>
    </font>
    <font>
      <b/>
      <sz val="14"/>
      <color theme="3" tint="-0.249977111117893"/>
      <name val="Cambria"/>
      <family val="1"/>
    </font>
    <font>
      <sz val="9"/>
      <color rgb="FF2255AA"/>
      <name val="Calibri"/>
      <family val="2"/>
    </font>
    <font>
      <sz val="9"/>
      <color theme="1"/>
      <name val="Calibri"/>
      <family val="2"/>
    </font>
    <font>
      <b/>
      <sz val="10"/>
      <color theme="3" tint="-0.249977111117893"/>
      <name val="Cambria"/>
      <family val="1"/>
    </font>
    <font>
      <sz val="10"/>
      <name val="Arial"/>
      <family val="2"/>
    </font>
    <font>
      <b/>
      <sz val="9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15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Border="1"/>
    <xf numFmtId="0" fontId="11" fillId="0" borderId="3" xfId="0" applyFont="1" applyBorder="1"/>
    <xf numFmtId="164" fontId="10" fillId="0" borderId="2" xfId="1" applyNumberFormat="1" applyFont="1" applyBorder="1" applyAlignment="1" applyProtection="1">
      <alignment vertical="top" wrapText="1" readingOrder="1"/>
      <protection locked="0"/>
    </xf>
    <xf numFmtId="0" fontId="11" fillId="0" borderId="2" xfId="0" applyFont="1" applyBorder="1"/>
    <xf numFmtId="164" fontId="10" fillId="0" borderId="2" xfId="1" applyNumberFormat="1" applyFont="1" applyFill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  <xf numFmtId="0" fontId="11" fillId="0" borderId="4" xfId="0" applyFont="1" applyBorder="1"/>
    <xf numFmtId="0" fontId="10" fillId="0" borderId="3" xfId="0" applyFont="1" applyBorder="1" applyAlignment="1" applyProtection="1">
      <alignment vertical="top" wrapText="1" readingOrder="1"/>
      <protection locked="0"/>
    </xf>
    <xf numFmtId="0" fontId="11" fillId="4" borderId="2" xfId="0" applyFont="1" applyFill="1" applyBorder="1"/>
    <xf numFmtId="0" fontId="9" fillId="0" borderId="1" xfId="0" applyFont="1" applyBorder="1"/>
    <xf numFmtId="0" fontId="12" fillId="0" borderId="1" xfId="0" applyFont="1" applyBorder="1"/>
    <xf numFmtId="10" fontId="12" fillId="0" borderId="1" xfId="0" applyNumberFormat="1" applyFont="1" applyBorder="1"/>
    <xf numFmtId="0" fontId="13" fillId="0" borderId="0" xfId="0" applyFont="1"/>
    <xf numFmtId="10" fontId="14" fillId="5" borderId="3" xfId="0" applyNumberFormat="1" applyFont="1" applyFill="1" applyBorder="1" applyAlignment="1">
      <alignment horizontal="right" readingOrder="1"/>
    </xf>
    <xf numFmtId="0" fontId="11" fillId="0" borderId="6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3" xfId="0" applyFont="1" applyBorder="1"/>
    <xf numFmtId="164" fontId="10" fillId="3" borderId="5" xfId="1" applyNumberFormat="1" applyFont="1" applyFill="1" applyBorder="1" applyAlignment="1" applyProtection="1">
      <alignment vertical="top" wrapText="1" readingOrder="1"/>
      <protection locked="0"/>
    </xf>
    <xf numFmtId="164" fontId="11" fillId="3" borderId="5" xfId="1" applyNumberFormat="1" applyFont="1" applyFill="1" applyBorder="1" applyAlignment="1" applyProtection="1">
      <alignment vertical="top" wrapText="1" readingOrder="1"/>
      <protection locked="0"/>
    </xf>
    <xf numFmtId="0" fontId="8" fillId="2" borderId="7" xfId="2" applyFont="1" applyFill="1" applyBorder="1" applyAlignment="1" applyProtection="1">
      <alignment vertical="top" readingOrder="1"/>
      <protection locked="0"/>
    </xf>
    <xf numFmtId="0" fontId="8" fillId="2" borderId="8" xfId="2" applyFont="1" applyFill="1" applyBorder="1" applyAlignment="1" applyProtection="1">
      <alignment vertical="top" readingOrder="1"/>
      <protection locked="0"/>
    </xf>
    <xf numFmtId="0" fontId="8" fillId="2" borderId="8" xfId="2" applyFont="1" applyFill="1" applyBorder="1" applyAlignment="1" applyProtection="1">
      <alignment horizontal="center" vertical="center" readingOrder="1"/>
      <protection locked="0"/>
    </xf>
    <xf numFmtId="0" fontId="8" fillId="3" borderId="8" xfId="2" applyFont="1" applyFill="1" applyBorder="1" applyAlignment="1" applyProtection="1">
      <alignment horizontal="center" vertical="center" readingOrder="1"/>
      <protection locked="0"/>
    </xf>
    <xf numFmtId="0" fontId="8" fillId="3" borderId="9" xfId="2" applyFont="1" applyFill="1" applyBorder="1" applyAlignment="1" applyProtection="1">
      <alignment horizontal="center" vertical="center" readingOrder="1"/>
      <protection locked="0"/>
    </xf>
    <xf numFmtId="0" fontId="9" fillId="0" borderId="10" xfId="0" applyFont="1" applyBorder="1"/>
    <xf numFmtId="0" fontId="9" fillId="0" borderId="11" xfId="0" applyFont="1" applyBorder="1"/>
    <xf numFmtId="0" fontId="10" fillId="0" borderId="11" xfId="0" applyFont="1" applyBorder="1" applyAlignment="1" applyProtection="1">
      <alignment vertical="top" wrapText="1" readingOrder="1"/>
      <protection locked="0"/>
    </xf>
    <xf numFmtId="0" fontId="11" fillId="0" borderId="11" xfId="0" applyFont="1" applyBorder="1"/>
    <xf numFmtId="164" fontId="11" fillId="0" borderId="11" xfId="0" applyNumberFormat="1" applyFont="1" applyBorder="1"/>
    <xf numFmtId="10" fontId="14" fillId="5" borderId="10" xfId="0" applyNumberFormat="1" applyFont="1" applyFill="1" applyBorder="1" applyAlignment="1">
      <alignment horizontal="right" readingOrder="1"/>
    </xf>
    <xf numFmtId="164" fontId="11" fillId="3" borderId="12" xfId="0" applyNumberFormat="1" applyFont="1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31000000}"/>
    <cellStyle name="Percent" xfId="1" builtinId="5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fill>
        <patternFill patternType="solid">
          <fgColor indexed="64"/>
          <bgColor theme="4" tint="0.5999938962981048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10409]0.00;\(0.00\)"/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[Fall 2019 Chart.xlsx]Sheet1!PivotTable2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Number of Students in Each Department in Fall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Sheet1!$A$4:$A$65</c:f>
              <c:strCache>
                <c:ptCount val="61"/>
                <c:pt idx="0">
                  <c:v>INAF</c:v>
                </c:pt>
                <c:pt idx="1">
                  <c:v>MSCI</c:v>
                </c:pt>
                <c:pt idx="2">
                  <c:v>BLST</c:v>
                </c:pt>
                <c:pt idx="3">
                  <c:v>HEED</c:v>
                </c:pt>
                <c:pt idx="4">
                  <c:v>CPRD</c:v>
                </c:pt>
                <c:pt idx="5">
                  <c:v>DANC</c:v>
                </c:pt>
                <c:pt idx="6">
                  <c:v>GREK</c:v>
                </c:pt>
                <c:pt idx="7">
                  <c:v>MUTC</c:v>
                </c:pt>
                <c:pt idx="8">
                  <c:v>WGST</c:v>
                </c:pt>
                <c:pt idx="9">
                  <c:v>AMST</c:v>
                </c:pt>
                <c:pt idx="10">
                  <c:v>URES</c:v>
                </c:pt>
                <c:pt idx="11">
                  <c:v>ARAB</c:v>
                </c:pt>
                <c:pt idx="12">
                  <c:v>LRSP</c:v>
                </c:pt>
                <c:pt idx="13">
                  <c:v>EDSE</c:v>
                </c:pt>
                <c:pt idx="14">
                  <c:v>ITAL</c:v>
                </c:pt>
                <c:pt idx="15">
                  <c:v>CHIN</c:v>
                </c:pt>
                <c:pt idx="16">
                  <c:v>HONR</c:v>
                </c:pt>
                <c:pt idx="17">
                  <c:v>BLAW</c:v>
                </c:pt>
                <c:pt idx="18">
                  <c:v>GISC</c:v>
                </c:pt>
                <c:pt idx="19">
                  <c:v>MUTH</c:v>
                </c:pt>
                <c:pt idx="20">
                  <c:v>FINC</c:v>
                </c:pt>
                <c:pt idx="21">
                  <c:v>GERM</c:v>
                </c:pt>
                <c:pt idx="22">
                  <c:v>MIST</c:v>
                </c:pt>
                <c:pt idx="23">
                  <c:v>LATN</c:v>
                </c:pt>
                <c:pt idx="24">
                  <c:v>DSCI</c:v>
                </c:pt>
                <c:pt idx="25">
                  <c:v>CLAS</c:v>
                </c:pt>
                <c:pt idx="26">
                  <c:v>NURS</c:v>
                </c:pt>
                <c:pt idx="27">
                  <c:v>DGST</c:v>
                </c:pt>
                <c:pt idx="28">
                  <c:v>FREN</c:v>
                </c:pt>
                <c:pt idx="29">
                  <c:v>IDIS</c:v>
                </c:pt>
                <c:pt idx="30">
                  <c:v>LING</c:v>
                </c:pt>
                <c:pt idx="31">
                  <c:v>PHYS</c:v>
                </c:pt>
                <c:pt idx="32">
                  <c:v>MUHL</c:v>
                </c:pt>
                <c:pt idx="33">
                  <c:v>ANTH</c:v>
                </c:pt>
                <c:pt idx="34">
                  <c:v>RELG</c:v>
                </c:pt>
                <c:pt idx="35">
                  <c:v>BUAD</c:v>
                </c:pt>
                <c:pt idx="36">
                  <c:v>PHIL</c:v>
                </c:pt>
                <c:pt idx="37">
                  <c:v>ARTH</c:v>
                </c:pt>
                <c:pt idx="38">
                  <c:v>MKTG</c:v>
                </c:pt>
                <c:pt idx="39">
                  <c:v>ARTS</c:v>
                </c:pt>
                <c:pt idx="40">
                  <c:v>MGMT</c:v>
                </c:pt>
                <c:pt idx="41">
                  <c:v>MUPR</c:v>
                </c:pt>
                <c:pt idx="42">
                  <c:v>COMM</c:v>
                </c:pt>
                <c:pt idx="43">
                  <c:v>EDUC</c:v>
                </c:pt>
                <c:pt idx="44">
                  <c:v>ACCT</c:v>
                </c:pt>
                <c:pt idx="45">
                  <c:v>SOCG</c:v>
                </c:pt>
                <c:pt idx="46">
                  <c:v>EESC</c:v>
                </c:pt>
                <c:pt idx="47">
                  <c:v>THEA</c:v>
                </c:pt>
                <c:pt idx="48">
                  <c:v>CHEM</c:v>
                </c:pt>
                <c:pt idx="49">
                  <c:v>GEOG</c:v>
                </c:pt>
                <c:pt idx="50">
                  <c:v>ECON</c:v>
                </c:pt>
                <c:pt idx="51">
                  <c:v>MATH</c:v>
                </c:pt>
                <c:pt idx="52">
                  <c:v>PSCI</c:v>
                </c:pt>
                <c:pt idx="53">
                  <c:v>HISP</c:v>
                </c:pt>
                <c:pt idx="54">
                  <c:v>CPSC</c:v>
                </c:pt>
                <c:pt idx="55">
                  <c:v>HIST</c:v>
                </c:pt>
                <c:pt idx="56">
                  <c:v>SPAN</c:v>
                </c:pt>
                <c:pt idx="57">
                  <c:v>FSEM</c:v>
                </c:pt>
                <c:pt idx="58">
                  <c:v>BIOL</c:v>
                </c:pt>
                <c:pt idx="59">
                  <c:v>PSYC</c:v>
                </c:pt>
                <c:pt idx="60">
                  <c:v>ENGL</c:v>
                </c:pt>
              </c:strCache>
            </c:strRef>
          </c:cat>
          <c:val>
            <c:numRef>
              <c:f>Sheet1!$B$4:$B$65</c:f>
              <c:numCache>
                <c:formatCode>General</c:formatCode>
                <c:ptCount val="61"/>
                <c:pt idx="0">
                  <c:v>4</c:v>
                </c:pt>
                <c:pt idx="1">
                  <c:v>5</c:v>
                </c:pt>
                <c:pt idx="2">
                  <c:v>16</c:v>
                </c:pt>
                <c:pt idx="3">
                  <c:v>22</c:v>
                </c:pt>
                <c:pt idx="4">
                  <c:v>29</c:v>
                </c:pt>
                <c:pt idx="5">
                  <c:v>29</c:v>
                </c:pt>
                <c:pt idx="6">
                  <c:v>32</c:v>
                </c:pt>
                <c:pt idx="7">
                  <c:v>33</c:v>
                </c:pt>
                <c:pt idx="8">
                  <c:v>37</c:v>
                </c:pt>
                <c:pt idx="9">
                  <c:v>39</c:v>
                </c:pt>
                <c:pt idx="10">
                  <c:v>42</c:v>
                </c:pt>
                <c:pt idx="11">
                  <c:v>44</c:v>
                </c:pt>
                <c:pt idx="12">
                  <c:v>46</c:v>
                </c:pt>
                <c:pt idx="13">
                  <c:v>48</c:v>
                </c:pt>
                <c:pt idx="14">
                  <c:v>54</c:v>
                </c:pt>
                <c:pt idx="15">
                  <c:v>59</c:v>
                </c:pt>
                <c:pt idx="16">
                  <c:v>60</c:v>
                </c:pt>
                <c:pt idx="17">
                  <c:v>83</c:v>
                </c:pt>
                <c:pt idx="18">
                  <c:v>87</c:v>
                </c:pt>
                <c:pt idx="19">
                  <c:v>90</c:v>
                </c:pt>
                <c:pt idx="20">
                  <c:v>96</c:v>
                </c:pt>
                <c:pt idx="21">
                  <c:v>97</c:v>
                </c:pt>
                <c:pt idx="22">
                  <c:v>113</c:v>
                </c:pt>
                <c:pt idx="23">
                  <c:v>130</c:v>
                </c:pt>
                <c:pt idx="24">
                  <c:v>147</c:v>
                </c:pt>
                <c:pt idx="25">
                  <c:v>162</c:v>
                </c:pt>
                <c:pt idx="26">
                  <c:v>174</c:v>
                </c:pt>
                <c:pt idx="27">
                  <c:v>175</c:v>
                </c:pt>
                <c:pt idx="28">
                  <c:v>180</c:v>
                </c:pt>
                <c:pt idx="29">
                  <c:v>186</c:v>
                </c:pt>
                <c:pt idx="30">
                  <c:v>198</c:v>
                </c:pt>
                <c:pt idx="31">
                  <c:v>210</c:v>
                </c:pt>
                <c:pt idx="32">
                  <c:v>219</c:v>
                </c:pt>
                <c:pt idx="33">
                  <c:v>227</c:v>
                </c:pt>
                <c:pt idx="34">
                  <c:v>237</c:v>
                </c:pt>
                <c:pt idx="35">
                  <c:v>255</c:v>
                </c:pt>
                <c:pt idx="36">
                  <c:v>261</c:v>
                </c:pt>
                <c:pt idx="37">
                  <c:v>272</c:v>
                </c:pt>
                <c:pt idx="38">
                  <c:v>286</c:v>
                </c:pt>
                <c:pt idx="39">
                  <c:v>316</c:v>
                </c:pt>
                <c:pt idx="40">
                  <c:v>353</c:v>
                </c:pt>
                <c:pt idx="41">
                  <c:v>362</c:v>
                </c:pt>
                <c:pt idx="42">
                  <c:v>380</c:v>
                </c:pt>
                <c:pt idx="43">
                  <c:v>381</c:v>
                </c:pt>
                <c:pt idx="44">
                  <c:v>414</c:v>
                </c:pt>
                <c:pt idx="45">
                  <c:v>450</c:v>
                </c:pt>
                <c:pt idx="46">
                  <c:v>472</c:v>
                </c:pt>
                <c:pt idx="47">
                  <c:v>477</c:v>
                </c:pt>
                <c:pt idx="48">
                  <c:v>491</c:v>
                </c:pt>
                <c:pt idx="49">
                  <c:v>500</c:v>
                </c:pt>
                <c:pt idx="50">
                  <c:v>596</c:v>
                </c:pt>
                <c:pt idx="51">
                  <c:v>612</c:v>
                </c:pt>
                <c:pt idx="52">
                  <c:v>673</c:v>
                </c:pt>
                <c:pt idx="53">
                  <c:v>717</c:v>
                </c:pt>
                <c:pt idx="54">
                  <c:v>721</c:v>
                </c:pt>
                <c:pt idx="55">
                  <c:v>753</c:v>
                </c:pt>
                <c:pt idx="56">
                  <c:v>794</c:v>
                </c:pt>
                <c:pt idx="57">
                  <c:v>879</c:v>
                </c:pt>
                <c:pt idx="58">
                  <c:v>959</c:v>
                </c:pt>
                <c:pt idx="59">
                  <c:v>982</c:v>
                </c:pt>
                <c:pt idx="60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A-044F-89F1-78720CBF8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6778128"/>
        <c:axId val="1529870720"/>
      </c:barChart>
      <c:catAx>
        <c:axId val="202677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9870720"/>
        <c:crosses val="autoZero"/>
        <c:auto val="1"/>
        <c:lblAlgn val="ctr"/>
        <c:lblOffset val="100"/>
        <c:noMultiLvlLbl val="0"/>
      </c:catAx>
      <c:valAx>
        <c:axId val="15298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77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158750</xdr:rowOff>
    </xdr:from>
    <xdr:to>
      <xdr:col>10</xdr:col>
      <xdr:colOff>279400</xdr:colOff>
      <xdr:row>24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81D1C2-A7EF-C47A-DCAF-D04C825C1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ire Quinn" refreshedDate="45621.546542129632" createdVersion="8" refreshedVersion="8" minRefreshableVersion="3" recordCount="61" xr:uid="{6954EFB5-564B-9542-88B5-EDFCB4647284}">
  <cacheSource type="worksheet">
    <worksheetSource name="Table1"/>
  </cacheSource>
  <cacheFields count="29">
    <cacheField name="Dept" numFmtId="0">
      <sharedItems containsBlank="1" count="29">
        <s v="ADCP"/>
        <s v="ARTD"/>
        <s v="BIOL"/>
        <s v="BLST"/>
        <s v="BUSI"/>
        <s v="CHEM"/>
        <s v="CLPR"/>
        <s v="CPSC"/>
        <s v="CUIN"/>
        <s v="ECON"/>
        <s v="ENLS"/>
        <s v="ESGE"/>
        <s v="FLSP"/>
        <s v="GEOG"/>
        <s v="HEPE"/>
        <s v="HIPR"/>
        <s v="HISA"/>
        <s v="MATH"/>
        <s v="MDFL"/>
        <s v="MSCI"/>
        <s v="MUSC"/>
        <s v="NURS"/>
        <s v="PHYS"/>
        <s v="PSIA"/>
        <s v="PSYC"/>
        <s v="SOAN"/>
        <s v="THDA"/>
        <m/>
        <s v="WGST"/>
      </sharedItems>
    </cacheField>
    <cacheField name="Course" numFmtId="0">
      <sharedItems count="61">
        <s v="LRSP"/>
        <s v="ARTH"/>
        <s v="ARTS"/>
        <s v="BIOL"/>
        <s v="BLST"/>
        <s v="ACCT"/>
        <s v="BLAW"/>
        <s v="BUAD"/>
        <s v="DSCI"/>
        <s v="FINC"/>
        <s v="MGMT"/>
        <s v="MIST"/>
        <s v="MKTG"/>
        <s v="CHEM"/>
        <s v="CLAS"/>
        <s v="CPRD"/>
        <s v="GREK"/>
        <s v="LATN"/>
        <s v="PHIL"/>
        <s v="RELG"/>
        <s v="CPSC"/>
        <s v="EDUC"/>
        <s v="ECON"/>
        <s v="COMM"/>
        <s v="DGST"/>
        <s v="ENGL"/>
        <s v="LING"/>
        <s v="EESC"/>
        <s v="EDSE"/>
        <s v="GEOG"/>
        <s v="GISC"/>
        <s v="HEED"/>
        <s v="HISP"/>
        <s v="AMST"/>
        <s v="HIST"/>
        <s v="MATH"/>
        <s v="ARAB"/>
        <s v="CHIN"/>
        <s v="FREN"/>
        <s v="GERM"/>
        <s v="ITAL"/>
        <s v="SPAN"/>
        <s v="MSCI"/>
        <s v="MUHL"/>
        <s v="MUPR"/>
        <s v="MUTC"/>
        <s v="MUTH"/>
        <s v="NURS"/>
        <s v="PHYS"/>
        <s v="INAF"/>
        <s v="PSCI"/>
        <s v="PSYC"/>
        <s v="ANTH"/>
        <s v="SOCG"/>
        <s v="DANC"/>
        <s v="THEA"/>
        <s v="FSEM"/>
        <s v="HONR"/>
        <s v="IDIS"/>
        <s v="URES"/>
        <s v="WGST"/>
      </sharedItems>
    </cacheField>
    <cacheField name="#. Stud." numFmtId="0">
      <sharedItems containsSemiMixedTypes="0" containsString="0" containsNumber="1" containsInteger="1" minValue="4" maxValue="990"/>
    </cacheField>
    <cacheField name="A #" numFmtId="0">
      <sharedItems containsSemiMixedTypes="0" containsString="0" containsNumber="1" containsInteger="1" minValue="3" maxValue="307"/>
    </cacheField>
    <cacheField name="A %" numFmtId="0">
      <sharedItems containsSemiMixedTypes="0" containsString="0" containsNumber="1" minValue="3.6144578313253" maxValue="100"/>
    </cacheField>
    <cacheField name="A- #" numFmtId="0">
      <sharedItems containsSemiMixedTypes="0" containsString="0" containsNumber="1" containsInteger="1" minValue="0" maxValue="176"/>
    </cacheField>
    <cacheField name="A- %" numFmtId="164">
      <sharedItems containsSemiMixedTypes="0" containsString="0" containsNumber="1" minValue="0" maxValue="25.6410256410256"/>
    </cacheField>
    <cacheField name="Tot. A%" numFmtId="10">
      <sharedItems containsMixedTypes="1" containsNumber="1" minValue="9.6385542168674704E-2" maxValue="1"/>
    </cacheField>
    <cacheField name="B+ #" numFmtId="0">
      <sharedItems containsSemiMixedTypes="0" containsString="0" containsNumber="1" containsInteger="1" minValue="0" maxValue="142"/>
    </cacheField>
    <cacheField name="B+ %" numFmtId="164">
      <sharedItems containsSemiMixedTypes="0" containsString="0" containsNumber="1" minValue="0" maxValue="20.454545454545499"/>
    </cacheField>
    <cacheField name="B #" numFmtId="0">
      <sharedItems containsSemiMixedTypes="0" containsString="0" containsNumber="1" containsInteger="1" minValue="0" maxValue="157"/>
    </cacheField>
    <cacheField name="B %" numFmtId="164">
      <sharedItems containsSemiMixedTypes="0" containsString="0" containsNumber="1" minValue="0" maxValue="36.363636363636402"/>
    </cacheField>
    <cacheField name="B- #" numFmtId="0">
      <sharedItems containsSemiMixedTypes="0" containsString="0" containsNumber="1" containsInteger="1" minValue="0" maxValue="114"/>
    </cacheField>
    <cacheField name="B- %" numFmtId="164">
      <sharedItems containsSemiMixedTypes="0" containsString="0" containsNumber="1" minValue="0" maxValue="17.948717948717899"/>
    </cacheField>
    <cacheField name="Tot. B %" numFmtId="10">
      <sharedItems containsSemiMixedTypes="0" containsString="0" containsNumber="1" minValue="0" maxValue="0.57692307692307687"/>
    </cacheField>
    <cacheField name="C+ #" numFmtId="0">
      <sharedItems containsSemiMixedTypes="0" containsString="0" containsNumber="1" containsInteger="1" minValue="0" maxValue="91"/>
    </cacheField>
    <cacheField name="C+ %" numFmtId="164">
      <sharedItems containsSemiMixedTypes="0" containsString="0" containsNumber="1" minValue="0" maxValue="11.8126272912424"/>
    </cacheField>
    <cacheField name="C #" numFmtId="0">
      <sharedItems containsSemiMixedTypes="0" containsString="0" containsNumber="1" containsInteger="1" minValue="0" maxValue="124"/>
    </cacheField>
    <cacheField name="C %" numFmtId="164">
      <sharedItems containsSemiMixedTypes="0" containsString="0" containsNumber="1" minValue="0" maxValue="24.096385542168701"/>
    </cacheField>
    <cacheField name="C- #" numFmtId="0">
      <sharedItems containsSemiMixedTypes="0" containsString="0" containsNumber="1" containsInteger="1" minValue="0" maxValue="63"/>
    </cacheField>
    <cacheField name="C- %" numFmtId="164">
      <sharedItems containsSemiMixedTypes="0" containsString="0" containsNumber="1" minValue="0" maxValue="7.6923076923076898"/>
    </cacheField>
    <cacheField name="Tot. C %" numFmtId="10">
      <sharedItems containsSemiMixedTypes="0" containsString="0" containsNumber="1" minValue="0" maxValue="0.39759036144578314"/>
    </cacheField>
    <cacheField name="D+ #" numFmtId="0">
      <sharedItems containsSemiMixedTypes="0" containsString="0" containsNumber="1" containsInteger="1" minValue="0" maxValue="27"/>
    </cacheField>
    <cacheField name="D+ %" numFmtId="164">
      <sharedItems containsSemiMixedTypes="0" containsString="0" containsNumber="1" minValue="0" maxValue="6.25"/>
    </cacheField>
    <cacheField name="D #" numFmtId="0">
      <sharedItems containsSemiMixedTypes="0" containsString="0" containsNumber="1" containsInteger="1" minValue="0" maxValue="43"/>
    </cacheField>
    <cacheField name="D %" numFmtId="164">
      <sharedItems containsSemiMixedTypes="0" containsString="0" containsNumber="1" minValue="0" maxValue="11.1111111111111"/>
    </cacheField>
    <cacheField name="Tot. D %" numFmtId="10">
      <sharedItems containsSemiMixedTypes="0" containsString="0" containsNumber="1" minValue="0" maxValue="0.16666666666666666"/>
    </cacheField>
    <cacheField name="F #" numFmtId="0">
      <sharedItems containsSemiMixedTypes="0" containsString="0" containsNumber="1" containsInteger="1" minValue="0" maxValue="48"/>
    </cacheField>
    <cacheField name="F %" numFmtId="164">
      <sharedItems containsSemiMixedTypes="0" containsString="0" containsNumber="1" minValue="0" maxValue="16.66666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x v="0"/>
    <x v="0"/>
    <n v="46"/>
    <n v="23"/>
    <n v="50"/>
    <n v="7"/>
    <n v="15.2173913043478"/>
    <n v="0.65217391304347827"/>
    <n v="1"/>
    <n v="2.1739130434782599"/>
    <n v="4"/>
    <n v="8.6956521739130395"/>
    <n v="1"/>
    <n v="2.1739130434782599"/>
    <n v="0.13043478260869565"/>
    <n v="1"/>
    <n v="2.1739130434782599"/>
    <n v="4"/>
    <n v="8.6956521739130395"/>
    <n v="3"/>
    <n v="6.5217391304347796"/>
    <n v="0.17391304347826086"/>
    <n v="0"/>
    <n v="0"/>
    <n v="0"/>
    <n v="0"/>
    <n v="0"/>
    <n v="2"/>
    <n v="4.3478260869565197"/>
  </r>
  <r>
    <x v="1"/>
    <x v="1"/>
    <n v="272"/>
    <n v="72"/>
    <n v="26.470588235294102"/>
    <n v="45"/>
    <n v="16.544117647058801"/>
    <n v="0.43014705882352944"/>
    <n v="24"/>
    <n v="8.8235294117647101"/>
    <n v="30"/>
    <n v="11.0294117647059"/>
    <n v="31"/>
    <n v="11.397058823529401"/>
    <n v="0.3125"/>
    <n v="15"/>
    <n v="5.5147058823529402"/>
    <n v="24"/>
    <n v="8.8235294117647101"/>
    <n v="11"/>
    <n v="4.0441176470588198"/>
    <n v="0.18382352941176472"/>
    <n v="2"/>
    <n v="0.73529411764705899"/>
    <n v="8"/>
    <n v="2.9411764705882399"/>
    <n v="3.6764705882352942E-2"/>
    <n v="10"/>
    <n v="3.6764705882352899"/>
  </r>
  <r>
    <x v="1"/>
    <x v="2"/>
    <n v="316"/>
    <n v="198"/>
    <n v="62.658227848101298"/>
    <n v="59"/>
    <n v="18.670886075949401"/>
    <n v="0.81329113924050633"/>
    <n v="27"/>
    <n v="8.5443037974683502"/>
    <n v="10"/>
    <n v="3.16455696202532"/>
    <n v="10"/>
    <n v="3.16455696202532"/>
    <n v="0.14873417721518986"/>
    <n v="6"/>
    <n v="1.89873417721519"/>
    <n v="1"/>
    <n v="0.316455696202532"/>
    <n v="3"/>
    <n v="0.949367088607595"/>
    <n v="3.1645569620253167E-2"/>
    <n v="0"/>
    <n v="0"/>
    <n v="2"/>
    <n v="0.632911392405063"/>
    <n v="6.3291139240506328E-3"/>
    <n v="0"/>
    <n v="0"/>
  </r>
  <r>
    <x v="2"/>
    <x v="3"/>
    <n v="959"/>
    <n v="151"/>
    <n v="15.745568300312801"/>
    <n v="102"/>
    <n v="10.6360792492179"/>
    <n v="0.26381647549530762"/>
    <n v="95"/>
    <n v="9.9061522419186705"/>
    <n v="131"/>
    <n v="13.660062565172099"/>
    <n v="114"/>
    <n v="11.887382690302401"/>
    <n v="0.35453597497393119"/>
    <n v="91"/>
    <n v="9.4890510948905096"/>
    <n v="124"/>
    <n v="12.9301355578728"/>
    <n v="63"/>
    <n v="6.5693430656934302"/>
    <n v="0.28988529718456724"/>
    <n v="24"/>
    <n v="2.50260688216893"/>
    <n v="38"/>
    <n v="3.9624608967674702"/>
    <n v="6.4650677789363925E-2"/>
    <n v="26"/>
    <n v="2.7111574556829998"/>
  </r>
  <r>
    <x v="3"/>
    <x v="4"/>
    <n v="16"/>
    <n v="5"/>
    <n v="31.25"/>
    <n v="4"/>
    <n v="25"/>
    <e v="#REF!"/>
    <n v="2"/>
    <n v="12.5"/>
    <n v="1"/>
    <n v="6.25"/>
    <n v="2"/>
    <n v="12.5"/>
    <n v="0.3125"/>
    <n v="0"/>
    <n v="0"/>
    <n v="0"/>
    <n v="0"/>
    <n v="0"/>
    <n v="0"/>
    <n v="0"/>
    <n v="1"/>
    <n v="6.25"/>
    <n v="1"/>
    <n v="6.25"/>
    <n v="0.125"/>
    <n v="0"/>
    <n v="0"/>
  </r>
  <r>
    <x v="4"/>
    <x v="5"/>
    <n v="414"/>
    <n v="77"/>
    <n v="18.599033816425099"/>
    <n v="39"/>
    <n v="9.4202898550724594"/>
    <n v="0.28019323671497587"/>
    <n v="44"/>
    <n v="10.6280193236715"/>
    <n v="53"/>
    <n v="12.801932367149799"/>
    <n v="42"/>
    <n v="10.144927536231901"/>
    <n v="0.33574879227053139"/>
    <n v="34"/>
    <n v="8.2125603864734291"/>
    <n v="39"/>
    <n v="9.4202898550724594"/>
    <n v="30"/>
    <n v="7.2463768115942004"/>
    <n v="0.24879227053140096"/>
    <n v="14"/>
    <n v="3.3816425120772902"/>
    <n v="24"/>
    <n v="5.7971014492753596"/>
    <n v="9.1787439613526575E-2"/>
    <n v="18"/>
    <n v="4.3478260869565197"/>
  </r>
  <r>
    <x v="4"/>
    <x v="6"/>
    <n v="83"/>
    <n v="3"/>
    <n v="3.6144578313253"/>
    <n v="5"/>
    <n v="6.0240963855421699"/>
    <n v="9.6385542168674704E-2"/>
    <n v="9"/>
    <n v="10.8433734939759"/>
    <n v="12"/>
    <n v="14.4578313253012"/>
    <n v="13"/>
    <n v="15.662650602409601"/>
    <n v="0.40963855421686746"/>
    <n v="8"/>
    <n v="9.6385542168674707"/>
    <n v="20"/>
    <n v="24.096385542168701"/>
    <n v="5"/>
    <n v="6.0240963855421699"/>
    <n v="0.39759036144578314"/>
    <n v="4"/>
    <n v="4.8192771084337398"/>
    <n v="3"/>
    <n v="3.6144578313253"/>
    <n v="8.4337349397590355E-2"/>
    <n v="1"/>
    <n v="1.2048192771084301"/>
  </r>
  <r>
    <x v="4"/>
    <x v="7"/>
    <n v="255"/>
    <n v="53"/>
    <n v="20.7843137254902"/>
    <n v="37"/>
    <n v="14.509803921568601"/>
    <n v="0.35294117647058826"/>
    <n v="27"/>
    <n v="10.588235294117601"/>
    <n v="52"/>
    <n v="20.3921568627451"/>
    <n v="31"/>
    <n v="12.156862745098"/>
    <n v="0.43137254901960786"/>
    <n v="20"/>
    <n v="7.8431372549019596"/>
    <n v="18"/>
    <n v="7.0588235294117601"/>
    <n v="4"/>
    <n v="1.5686274509803899"/>
    <n v="0.16470588235294117"/>
    <n v="8"/>
    <n v="3.1372549019607798"/>
    <n v="3"/>
    <n v="1.1764705882352899"/>
    <n v="4.3137254901960784E-2"/>
    <n v="2"/>
    <n v="0.78431372549019596"/>
  </r>
  <r>
    <x v="4"/>
    <x v="8"/>
    <n v="147"/>
    <n v="21"/>
    <n v="14.285714285714301"/>
    <n v="29"/>
    <n v="19.727891156462601"/>
    <n v="0.3401360544217687"/>
    <n v="17"/>
    <n v="11.5646258503401"/>
    <n v="23"/>
    <n v="15.6462585034014"/>
    <n v="14"/>
    <n v="9.5238095238095202"/>
    <n v="0.36734693877551022"/>
    <n v="6"/>
    <n v="4.0816326530612201"/>
    <n v="11"/>
    <n v="7.4829931972789101"/>
    <n v="6"/>
    <n v="4.0816326530612201"/>
    <n v="0.15646258503401361"/>
    <n v="3"/>
    <n v="2.0408163265306101"/>
    <n v="12"/>
    <n v="8.1632653061224492"/>
    <n v="0.10204081632653061"/>
    <n v="5"/>
    <n v="3.40136054421769"/>
  </r>
  <r>
    <x v="4"/>
    <x v="9"/>
    <n v="96"/>
    <n v="22"/>
    <n v="22.9166666666667"/>
    <n v="18"/>
    <n v="18.75"/>
    <n v="0.41666666666666669"/>
    <n v="10"/>
    <n v="10.4166666666667"/>
    <n v="15"/>
    <n v="15.625"/>
    <n v="5"/>
    <n v="5.2083333333333304"/>
    <n v="0.3125"/>
    <n v="6"/>
    <n v="6.25"/>
    <n v="7"/>
    <n v="7.2916666666666696"/>
    <n v="4"/>
    <n v="4.1666666666666696"/>
    <n v="0.17708333333333334"/>
    <n v="1"/>
    <n v="1.0416666666666701"/>
    <n v="6"/>
    <n v="6.25"/>
    <n v="7.2916666666666671E-2"/>
    <n v="2"/>
    <n v="2.0833333333333299"/>
  </r>
  <r>
    <x v="4"/>
    <x v="10"/>
    <n v="353"/>
    <n v="83"/>
    <n v="23.512747875354101"/>
    <n v="68"/>
    <n v="19.263456090651601"/>
    <n v="0.42776203966005666"/>
    <n v="58"/>
    <n v="16.430594900849901"/>
    <n v="70"/>
    <n v="19.830028328611899"/>
    <n v="26"/>
    <n v="7.3654390934844196"/>
    <n v="0.43626062322946174"/>
    <n v="17"/>
    <n v="4.8158640226628897"/>
    <n v="22"/>
    <n v="6.2322946175637401"/>
    <n v="3"/>
    <n v="0.84985835694051004"/>
    <n v="0.11898016997167139"/>
    <n v="0"/>
    <n v="0"/>
    <n v="4"/>
    <n v="1.1331444759206799"/>
    <n v="1.1331444759206799E-2"/>
    <n v="2"/>
    <n v="0.56999999999999995"/>
  </r>
  <r>
    <x v="4"/>
    <x v="11"/>
    <n v="113"/>
    <n v="24"/>
    <n v="21.2389380530973"/>
    <n v="24"/>
    <n v="21.2389380530973"/>
    <n v="0.4247787610619469"/>
    <n v="12"/>
    <n v="10.6194690265487"/>
    <n v="26"/>
    <n v="23.008849557522101"/>
    <n v="5"/>
    <n v="4.4247787610619502"/>
    <n v="0.38053097345132741"/>
    <n v="4"/>
    <n v="3.5398230088495599"/>
    <n v="13"/>
    <n v="11.5044247787611"/>
    <n v="1"/>
    <n v="0.88495575221238898"/>
    <n v="0.15929203539823009"/>
    <n v="0"/>
    <n v="0"/>
    <n v="3"/>
    <n v="2.65486725663717"/>
    <n v="2.6548672566371681E-2"/>
    <n v="1"/>
    <n v="0.88495575221238898"/>
  </r>
  <r>
    <x v="4"/>
    <x v="12"/>
    <n v="286"/>
    <n v="33"/>
    <n v="11.538461538461499"/>
    <n v="45"/>
    <n v="15.7342657342657"/>
    <n v="0.27272727272727271"/>
    <n v="58"/>
    <n v="20.279720279720301"/>
    <n v="75"/>
    <n v="26.223776223776198"/>
    <n v="32"/>
    <n v="11.188811188811201"/>
    <n v="0.57692307692307687"/>
    <n v="16"/>
    <n v="5.5944055944055897"/>
    <n v="16"/>
    <n v="5.5944055944055897"/>
    <n v="4"/>
    <n v="1.3986013986014001"/>
    <n v="0.12587412587412589"/>
    <n v="2"/>
    <n v="0.69930069930069905"/>
    <n v="0"/>
    <n v="0"/>
    <n v="6.993006993006993E-3"/>
    <n v="5"/>
    <n v="1.7482517482517499"/>
  </r>
  <r>
    <x v="5"/>
    <x v="13"/>
    <n v="491"/>
    <n v="58"/>
    <n v="11.8126272912424"/>
    <n v="33"/>
    <n v="6.7209775967413403"/>
    <n v="0.18533604887983707"/>
    <n v="57"/>
    <n v="11.6089613034623"/>
    <n v="63"/>
    <n v="12.8309572301426"/>
    <n v="59"/>
    <n v="12.016293279022401"/>
    <n v="0.36456211812627293"/>
    <n v="58"/>
    <n v="11.8126272912424"/>
    <n v="45"/>
    <n v="9.1649694501018306"/>
    <n v="30"/>
    <n v="6.1099796334012204"/>
    <n v="0.2708757637474542"/>
    <n v="27"/>
    <n v="5.4989816700610996"/>
    <n v="21"/>
    <n v="4.2769857433808598"/>
    <n v="9.775967413441955E-2"/>
    <n v="40"/>
    <n v="8.1466395112016308"/>
  </r>
  <r>
    <x v="6"/>
    <x v="14"/>
    <n v="162"/>
    <n v="44"/>
    <n v="27.160493827160501"/>
    <n v="18"/>
    <n v="11.1111111111111"/>
    <n v="0.38271604938271603"/>
    <n v="18"/>
    <n v="11.1111111111111"/>
    <n v="23"/>
    <n v="14.1975308641975"/>
    <n v="15"/>
    <n v="9.2592592592592595"/>
    <n v="0.34567901234567899"/>
    <n v="8"/>
    <n v="4.9382716049382704"/>
    <n v="11"/>
    <n v="6.7901234567901199"/>
    <n v="8"/>
    <n v="4.9382716049382704"/>
    <n v="0.16666666666666666"/>
    <n v="2"/>
    <n v="1.2345679012345701"/>
    <n v="6"/>
    <n v="3.7037037037037002"/>
    <n v="4.9382716049382713E-2"/>
    <n v="9"/>
    <n v="5.5555555555555598"/>
  </r>
  <r>
    <x v="6"/>
    <x v="15"/>
    <n v="29"/>
    <n v="18"/>
    <n v="62.068965517241402"/>
    <n v="4"/>
    <n v="13.7931034482759"/>
    <n v="0.75862068965517238"/>
    <n v="2"/>
    <n v="6.8965517241379297"/>
    <n v="2"/>
    <n v="6.8965517241379297"/>
    <n v="1"/>
    <n v="3.4482758620689702"/>
    <n v="0.17241379310344829"/>
    <n v="0"/>
    <n v="0"/>
    <n v="1"/>
    <n v="3.4482758620689702"/>
    <n v="0"/>
    <n v="0"/>
    <n v="3.4482758620689655E-2"/>
    <n v="0"/>
    <n v="0"/>
    <n v="1"/>
    <n v="3.4482758620689702"/>
    <n v="3.4482758620689655E-2"/>
    <n v="0"/>
    <n v="0"/>
  </r>
  <r>
    <x v="6"/>
    <x v="16"/>
    <n v="32"/>
    <n v="11"/>
    <n v="34.375"/>
    <n v="5"/>
    <n v="15.625"/>
    <n v="0.5"/>
    <n v="2"/>
    <n v="6.25"/>
    <n v="3"/>
    <n v="9.375"/>
    <n v="3"/>
    <n v="9.375"/>
    <n v="0.25"/>
    <n v="0"/>
    <n v="0"/>
    <n v="2"/>
    <n v="6.25"/>
    <n v="1"/>
    <n v="3.125"/>
    <n v="9.375E-2"/>
    <n v="0"/>
    <n v="0"/>
    <n v="3"/>
    <n v="9.375"/>
    <n v="9.375E-2"/>
    <n v="2"/>
    <n v="6.25"/>
  </r>
  <r>
    <x v="6"/>
    <x v="17"/>
    <n v="130"/>
    <n v="26"/>
    <n v="20"/>
    <n v="6"/>
    <n v="4.6153846153846203"/>
    <n v="0.24615384615384617"/>
    <n v="15"/>
    <n v="11.538461538461499"/>
    <n v="23"/>
    <n v="17.692307692307701"/>
    <n v="18"/>
    <n v="13.846153846153801"/>
    <n v="0.43076923076923079"/>
    <n v="10"/>
    <n v="7.6923076923076898"/>
    <n v="13"/>
    <n v="10"/>
    <n v="7"/>
    <n v="5.3846153846153904"/>
    <n v="0.23076923076923078"/>
    <n v="0"/>
    <n v="0"/>
    <n v="5"/>
    <n v="3.8461538461538498"/>
    <n v="3.8461538461538464E-2"/>
    <n v="7"/>
    <n v="5.3846153846153904"/>
  </r>
  <r>
    <x v="6"/>
    <x v="18"/>
    <n v="261"/>
    <n v="57"/>
    <n v="21.839080459770098"/>
    <n v="35"/>
    <n v="13.4099616858238"/>
    <n v="0.35249042145593867"/>
    <n v="26"/>
    <n v="9.9616858237547898"/>
    <n v="48"/>
    <n v="18.390804597701099"/>
    <n v="21"/>
    <n v="8.0459770114942497"/>
    <n v="0.36398467432950193"/>
    <n v="13"/>
    <n v="4.9808429118773896"/>
    <n v="25"/>
    <n v="9.5785440613026793"/>
    <n v="7"/>
    <n v="2.6819923371647501"/>
    <n v="0.17241379310344829"/>
    <n v="3"/>
    <n v="1.14942528735632"/>
    <n v="6"/>
    <n v="2.29885057471264"/>
    <n v="3.4482758620689655E-2"/>
    <n v="20"/>
    <n v="7.6628352490421499"/>
  </r>
  <r>
    <x v="6"/>
    <x v="19"/>
    <n v="237"/>
    <n v="43"/>
    <n v="18.1434599156118"/>
    <n v="30"/>
    <n v="12.6582278481013"/>
    <n v="0.30801687763713081"/>
    <n v="38"/>
    <n v="16.033755274261601"/>
    <n v="40"/>
    <n v="16.877637130801698"/>
    <n v="31"/>
    <n v="13.0801687763713"/>
    <n v="0.45991561181434598"/>
    <n v="21"/>
    <n v="8.8607594936708907"/>
    <n v="18"/>
    <n v="7.59493670886076"/>
    <n v="6"/>
    <n v="2.5316455696202498"/>
    <n v="0.189873417721519"/>
    <n v="3"/>
    <n v="1.26582278481013"/>
    <n v="3"/>
    <n v="1.26582278481013"/>
    <n v="2.5316455696202531E-2"/>
    <n v="4"/>
    <n v="1.6877637130801699"/>
  </r>
  <r>
    <x v="7"/>
    <x v="20"/>
    <n v="721"/>
    <n v="233"/>
    <n v="32.316227461858503"/>
    <n v="81"/>
    <n v="11.2343966712899"/>
    <n v="0.43550624133148402"/>
    <n v="69"/>
    <n v="9.5700416088765596"/>
    <n v="70"/>
    <n v="9.7087378640776691"/>
    <n v="44"/>
    <n v="6.1026352288488201"/>
    <n v="0.25381414701803051"/>
    <n v="30"/>
    <n v="4.1608876560332897"/>
    <n v="65"/>
    <n v="9.0152565880721198"/>
    <n v="32"/>
    <n v="4.4382801664355096"/>
    <n v="0.17614424410540916"/>
    <n v="18"/>
    <n v="2.4965325936199698"/>
    <n v="31"/>
    <n v="4.2995839112344001"/>
    <n v="6.7961165048543687E-2"/>
    <n v="48"/>
    <n v="6.65742024965326"/>
  </r>
  <r>
    <x v="8"/>
    <x v="21"/>
    <n v="381"/>
    <n v="261"/>
    <n v="68.503937007874001"/>
    <n v="72"/>
    <n v="18.8976377952756"/>
    <n v="0.87401574803149606"/>
    <n v="16"/>
    <n v="4.1994750656167996"/>
    <n v="20"/>
    <n v="5.2493438320210002"/>
    <n v="3"/>
    <n v="0.78740157480314998"/>
    <n v="0.10236220472440945"/>
    <n v="3"/>
    <n v="0.78740157480314998"/>
    <n v="0"/>
    <n v="0"/>
    <n v="1"/>
    <n v="0.26246719160104998"/>
    <n v="1.0498687664041995E-2"/>
    <n v="1"/>
    <n v="0.26246719160104998"/>
    <n v="2"/>
    <n v="0.52493438320209995"/>
    <n v="7.874015748031496E-3"/>
    <n v="2"/>
    <n v="0.52493438320209995"/>
  </r>
  <r>
    <x v="9"/>
    <x v="22"/>
    <n v="596"/>
    <n v="70"/>
    <n v="11.744966442953"/>
    <n v="53"/>
    <n v="8.8926174496644297"/>
    <n v="0.2063758389261745"/>
    <n v="61"/>
    <n v="10.2348993288591"/>
    <n v="100"/>
    <n v="16.778523489932901"/>
    <n v="79"/>
    <n v="13.255033557047"/>
    <n v="0.40268456375838924"/>
    <n v="65"/>
    <n v="10.906040268456399"/>
    <n v="57"/>
    <n v="9.5637583892617393"/>
    <n v="39"/>
    <n v="6.5436241610738302"/>
    <n v="0.27013422818791949"/>
    <n v="24"/>
    <n v="4.0268456375838904"/>
    <n v="29"/>
    <n v="4.8657718120805402"/>
    <n v="8.8926174496644292E-2"/>
    <n v="19"/>
    <n v="3.1879194630872498"/>
  </r>
  <r>
    <x v="10"/>
    <x v="23"/>
    <n v="380"/>
    <n v="200"/>
    <n v="52.631578947368403"/>
    <n v="71"/>
    <n v="18.684210526315798"/>
    <n v="0.7131578947368421"/>
    <n v="40"/>
    <n v="10.526315789473699"/>
    <n v="36"/>
    <n v="9.4736842105263204"/>
    <n v="15"/>
    <n v="3.9473684210526301"/>
    <n v="0.23947368421052631"/>
    <n v="3"/>
    <n v="0.78947368421052599"/>
    <n v="6"/>
    <n v="1.57894736842105"/>
    <n v="3"/>
    <n v="0.78947368421052599"/>
    <n v="3.1578947368421054E-2"/>
    <n v="2"/>
    <n v="0.52631578947368396"/>
    <n v="1"/>
    <n v="0.26315789473684198"/>
    <n v="7.8947368421052634E-3"/>
    <n v="3"/>
    <n v="0.78947368421052599"/>
  </r>
  <r>
    <x v="10"/>
    <x v="24"/>
    <n v="175"/>
    <n v="96"/>
    <n v="54.857142857142897"/>
    <n v="22"/>
    <n v="12.5714285714286"/>
    <n v="0.67428571428571427"/>
    <n v="22"/>
    <n v="12.5714285714286"/>
    <n v="14"/>
    <n v="8"/>
    <n v="9"/>
    <n v="5.1428571428571397"/>
    <n v="0.25714285714285712"/>
    <n v="5"/>
    <n v="2.8571428571428599"/>
    <n v="3"/>
    <n v="1.71428571428571"/>
    <n v="1"/>
    <n v="0.57142857142857095"/>
    <n v="5.1428571428571428E-2"/>
    <n v="0"/>
    <n v="0"/>
    <n v="1"/>
    <n v="0.57142857142857095"/>
    <n v="5.7142857142857143E-3"/>
    <n v="2"/>
    <n v="1.1428571428571399"/>
  </r>
  <r>
    <x v="10"/>
    <x v="25"/>
    <n v="990"/>
    <n v="307"/>
    <n v="31.010101010101"/>
    <n v="176"/>
    <n v="17.7777777777778"/>
    <n v="0.48787878787878786"/>
    <n v="142"/>
    <n v="14.3434343434343"/>
    <n v="157"/>
    <n v="15.858585858585901"/>
    <n v="71"/>
    <n v="7.1717171717171704"/>
    <n v="0.37373737373737376"/>
    <n v="40"/>
    <n v="4.0404040404040398"/>
    <n v="42"/>
    <n v="4.2424242424242404"/>
    <n v="11"/>
    <n v="1.1111111111111101"/>
    <n v="9.3939393939393934E-2"/>
    <n v="4"/>
    <n v="0.40404040404040398"/>
    <n v="12"/>
    <n v="1.2121212121212099"/>
    <n v="1.6161616161616162E-2"/>
    <n v="28"/>
    <n v="2.8282828282828301"/>
  </r>
  <r>
    <x v="10"/>
    <x v="26"/>
    <n v="198"/>
    <n v="57"/>
    <n v="28.7878787878788"/>
    <n v="39"/>
    <n v="19.696969696969699"/>
    <n v="0.48484848484848486"/>
    <n v="33"/>
    <n v="16.6666666666667"/>
    <n v="31"/>
    <n v="15.6565656565657"/>
    <n v="14"/>
    <n v="7.0707070707070701"/>
    <n v="0.39393939393939392"/>
    <n v="5"/>
    <n v="2.52525252525253"/>
    <n v="9"/>
    <n v="4.5454545454545503"/>
    <n v="2"/>
    <n v="1.0101010101010099"/>
    <n v="8.0808080808080815E-2"/>
    <n v="1"/>
    <n v="0.50505050505050497"/>
    <n v="4"/>
    <n v="2.0202020202020199"/>
    <n v="2.5252525252525252E-2"/>
    <n v="3"/>
    <n v="1.51515151515152"/>
  </r>
  <r>
    <x v="11"/>
    <x v="27"/>
    <n v="472"/>
    <n v="82"/>
    <n v="17.372881355932201"/>
    <n v="66"/>
    <n v="13.9830508474576"/>
    <n v="0.3135593220338983"/>
    <n v="52"/>
    <n v="11.0169491525424"/>
    <n v="80"/>
    <n v="16.9491525423729"/>
    <n v="62"/>
    <n v="13.135593220339"/>
    <n v="0.41101694915254239"/>
    <n v="21"/>
    <n v="4.4491525423728797"/>
    <n v="41"/>
    <n v="8.6864406779661003"/>
    <n v="20"/>
    <n v="4.2372881355932197"/>
    <n v="0.17372881355932204"/>
    <n v="14"/>
    <n v="2.9661016949152499"/>
    <n v="21"/>
    <n v="4.4491525423728797"/>
    <n v="7.4152542372881353E-2"/>
    <n v="13"/>
    <n v="2.7542372881355899"/>
  </r>
  <r>
    <x v="12"/>
    <x v="28"/>
    <n v="48"/>
    <n v="27"/>
    <n v="56.25"/>
    <n v="12"/>
    <n v="25"/>
    <n v="0.8125"/>
    <n v="1"/>
    <n v="2.0833333333333299"/>
    <n v="5"/>
    <n v="10.4166666666667"/>
    <n v="2"/>
    <n v="4.1666666666666696"/>
    <n v="0.16666666666666666"/>
    <n v="0"/>
    <n v="0"/>
    <n v="1"/>
    <n v="2.0833333333333299"/>
    <n v="0"/>
    <n v="0"/>
    <n v="2.0833333333333332E-2"/>
    <n v="0"/>
    <n v="0"/>
    <n v="0"/>
    <n v="0"/>
    <n v="0"/>
    <n v="0"/>
    <n v="0"/>
  </r>
  <r>
    <x v="13"/>
    <x v="29"/>
    <n v="500"/>
    <n v="94"/>
    <n v="18.8"/>
    <n v="81"/>
    <n v="16.2"/>
    <n v="0.35"/>
    <n v="60"/>
    <n v="12"/>
    <n v="80"/>
    <n v="16"/>
    <n v="33"/>
    <n v="6.6"/>
    <n v="0.34599999999999997"/>
    <n v="30"/>
    <n v="6"/>
    <n v="55"/>
    <n v="11"/>
    <n v="19"/>
    <n v="3.8"/>
    <n v="0.20799999999999999"/>
    <n v="12"/>
    <n v="2.4"/>
    <n v="25"/>
    <n v="5"/>
    <n v="7.3999999999999996E-2"/>
    <n v="11"/>
    <n v="2.2000000000000002"/>
  </r>
  <r>
    <x v="13"/>
    <x v="30"/>
    <n v="87"/>
    <n v="16"/>
    <n v="18.390804597701099"/>
    <n v="17"/>
    <n v="19.540229885057499"/>
    <n v="0.37931034482758619"/>
    <n v="12"/>
    <n v="13.7931034482759"/>
    <n v="12"/>
    <n v="13.7931034482759"/>
    <n v="13"/>
    <n v="14.9425287356322"/>
    <n v="0.42528735632183906"/>
    <n v="4"/>
    <n v="4.5977011494252897"/>
    <n v="5"/>
    <n v="5.7471264367816097"/>
    <n v="2"/>
    <n v="2.29885057471264"/>
    <n v="0.12643678160919541"/>
    <n v="0"/>
    <n v="0"/>
    <n v="0"/>
    <n v="0"/>
    <n v="0"/>
    <n v="6"/>
    <n v="6.8965517241379297"/>
  </r>
  <r>
    <x v="14"/>
    <x v="31"/>
    <n v="22"/>
    <n v="15"/>
    <n v="68.181818181818201"/>
    <n v="1"/>
    <n v="4.5454545454545503"/>
    <n v="0.72727272727272729"/>
    <n v="2"/>
    <n v="9.0909090909090899"/>
    <n v="3"/>
    <n v="13.636363636363599"/>
    <n v="0"/>
    <n v="0"/>
    <n v="0.22727272727272727"/>
    <n v="0"/>
    <n v="0"/>
    <n v="1"/>
    <n v="4.5454545454545503"/>
    <n v="0"/>
    <n v="0"/>
    <n v="4.5454545454545456E-2"/>
    <n v="0"/>
    <n v="0"/>
    <n v="0"/>
    <n v="0"/>
    <n v="0"/>
    <n v="0"/>
    <n v="0"/>
  </r>
  <r>
    <x v="15"/>
    <x v="32"/>
    <n v="717"/>
    <n v="67"/>
    <n v="19.1428571428571"/>
    <n v="65"/>
    <n v="18.571428571428601"/>
    <n v="0.18410041841004185"/>
    <n v="90"/>
    <n v="11.9521912350598"/>
    <n v="151"/>
    <n v="20.053120849933599"/>
    <n v="106"/>
    <n v="14.077025232403701"/>
    <n v="0.48396094839609483"/>
    <n v="73"/>
    <n v="9.6945551128818099"/>
    <n v="65"/>
    <n v="8.6321381142098303"/>
    <n v="29"/>
    <n v="3.85126162018592"/>
    <n v="0.23291492329149233"/>
    <n v="13"/>
    <n v="1.7264276228419699"/>
    <n v="28"/>
    <n v="3.7184594953519299"/>
    <n v="5.7182705718270568E-2"/>
    <n v="30"/>
    <n v="3.9840637450199199"/>
  </r>
  <r>
    <x v="16"/>
    <x v="33"/>
    <n v="39"/>
    <n v="4"/>
    <n v="10.2564102564103"/>
    <n v="10"/>
    <n v="25.6410256410256"/>
    <n v="0.35897435897435898"/>
    <n v="3"/>
    <n v="7.6923076923076898"/>
    <n v="7"/>
    <n v="17.948717948717899"/>
    <n v="7"/>
    <n v="17.948717948717899"/>
    <n v="0.4358974358974359"/>
    <n v="0"/>
    <n v="0"/>
    <n v="1"/>
    <n v="2.5641025641025599"/>
    <n v="3"/>
    <n v="7.6923076923076898"/>
    <n v="0.10256410256410256"/>
    <n v="1"/>
    <n v="2.5641025641025599"/>
    <n v="2"/>
    <n v="5.1282051282051304"/>
    <n v="7.6923076923076927E-2"/>
    <n v="1"/>
    <n v="2.5641025641025599"/>
  </r>
  <r>
    <x v="16"/>
    <x v="34"/>
    <n v="753"/>
    <n v="91"/>
    <n v="12.084993359893801"/>
    <n v="77"/>
    <n v="10.225763612217801"/>
    <n v="0.22310756972111553"/>
    <n v="90"/>
    <n v="11.9521912350598"/>
    <n v="151"/>
    <n v="20.053120849933599"/>
    <n v="106"/>
    <n v="14.077025232403701"/>
    <n v="0.46082337317397076"/>
    <n v="73"/>
    <n v="9.6945551128818099"/>
    <n v="65"/>
    <n v="8.6321381142098303"/>
    <n v="29"/>
    <n v="3.85126162018592"/>
    <n v="0.22177954847277556"/>
    <n v="13"/>
    <n v="1.7264276228419699"/>
    <n v="28"/>
    <n v="3.7184594953519299"/>
    <n v="5.4448871181938911E-2"/>
    <n v="30"/>
    <n v="3.9840637450199199"/>
  </r>
  <r>
    <x v="17"/>
    <x v="35"/>
    <n v="612"/>
    <n v="178"/>
    <n v="29.084967320261399"/>
    <n v="63"/>
    <n v="10.294117647058799"/>
    <n v="0.3937908496732026"/>
    <n v="53"/>
    <n v="8.6601307189542496"/>
    <n v="70"/>
    <n v="11.437908496732"/>
    <n v="40"/>
    <n v="6.5359477124182996"/>
    <n v="0.26633986928104575"/>
    <n v="40"/>
    <n v="6.5359477124182996"/>
    <n v="44"/>
    <n v="7.18954248366013"/>
    <n v="33"/>
    <n v="5.3921568627451002"/>
    <n v="0.19117647058823528"/>
    <n v="26"/>
    <n v="4.2483660130718999"/>
    <n v="26"/>
    <n v="4.2483660130718999"/>
    <n v="8.4967320261437912E-2"/>
    <n v="39"/>
    <n v="6.37254901960784"/>
  </r>
  <r>
    <x v="18"/>
    <x v="36"/>
    <n v="44"/>
    <n v="19"/>
    <n v="43.181818181818201"/>
    <n v="6"/>
    <n v="13.636363636363599"/>
    <n v="0.56818181818181823"/>
    <n v="9"/>
    <n v="20.454545454545499"/>
    <n v="2"/>
    <n v="4.5454545454545503"/>
    <n v="0"/>
    <n v="0"/>
    <n v="0.25"/>
    <n v="1"/>
    <n v="2.2727272727272698"/>
    <n v="4"/>
    <n v="9.0909090909090899"/>
    <n v="0"/>
    <n v="0"/>
    <n v="0.11363636363636363"/>
    <n v="0"/>
    <n v="0"/>
    <n v="1"/>
    <n v="2.2727272727272698"/>
    <n v="2.2727272727272728E-2"/>
    <n v="2"/>
    <n v="4.5454545454545503"/>
  </r>
  <r>
    <x v="18"/>
    <x v="37"/>
    <n v="59"/>
    <n v="18"/>
    <n v="30.508474576271201"/>
    <n v="7"/>
    <n v="11.864406779661"/>
    <n v="0.42372881355932202"/>
    <n v="7"/>
    <n v="11.864406779661"/>
    <n v="8"/>
    <n v="13.559322033898299"/>
    <n v="8"/>
    <n v="13.559322033898299"/>
    <n v="0.38983050847457629"/>
    <n v="2"/>
    <n v="3.3898305084745801"/>
    <n v="1"/>
    <n v="1.6949152542372901"/>
    <n v="0"/>
    <n v="0"/>
    <n v="5.0847457627118647E-2"/>
    <n v="1"/>
    <n v="1.6949152542372901"/>
    <n v="2"/>
    <n v="3.3898305084745801"/>
    <n v="5.0847457627118647E-2"/>
    <n v="5"/>
    <n v="8.4745762711864394"/>
  </r>
  <r>
    <x v="18"/>
    <x v="38"/>
    <n v="180"/>
    <n v="22"/>
    <n v="12.2222222222222"/>
    <n v="18"/>
    <n v="10"/>
    <n v="0.22222222222222221"/>
    <n v="16"/>
    <n v="8.8888888888888893"/>
    <n v="26"/>
    <n v="14.4444444444444"/>
    <n v="12"/>
    <n v="6.6666666666666696"/>
    <n v="0.3"/>
    <n v="15"/>
    <n v="8.3333333333333304"/>
    <n v="14"/>
    <n v="7.7777777777777803"/>
    <n v="12"/>
    <n v="6.6666666666666696"/>
    <n v="0.22777777777777777"/>
    <n v="9"/>
    <n v="5"/>
    <n v="6"/>
    <n v="3.3333333333333299"/>
    <n v="8.3333333333333329E-2"/>
    <n v="30"/>
    <n v="16.6666666666667"/>
  </r>
  <r>
    <x v="18"/>
    <x v="39"/>
    <n v="97"/>
    <n v="37"/>
    <n v="38.144329896907202"/>
    <n v="10"/>
    <n v="10.3092783505155"/>
    <n v="0.4845360824742268"/>
    <n v="14"/>
    <n v="14.4329896907216"/>
    <n v="15"/>
    <n v="15.4639175257732"/>
    <n v="7"/>
    <n v="7.2164948453608204"/>
    <n v="0.37113402061855671"/>
    <n v="4"/>
    <n v="4.1237113402061896"/>
    <n v="4"/>
    <n v="4.1237113402061896"/>
    <n v="3"/>
    <n v="3.0927835051546402"/>
    <n v="0.1134020618556701"/>
    <n v="0"/>
    <n v="0"/>
    <n v="2"/>
    <n v="2.0618556701030899"/>
    <n v="2.0618556701030927E-2"/>
    <n v="1"/>
    <n v="1.0309278350515501"/>
  </r>
  <r>
    <x v="18"/>
    <x v="40"/>
    <n v="54"/>
    <n v="7"/>
    <n v="12.962962962962999"/>
    <n v="9"/>
    <n v="16.6666666666667"/>
    <n v="0.29629629629629628"/>
    <n v="5"/>
    <n v="9.2592592592592595"/>
    <n v="9"/>
    <n v="16.6666666666667"/>
    <n v="4"/>
    <n v="7.4074074074074101"/>
    <n v="0.33333333333333331"/>
    <n v="2"/>
    <n v="3.7037037037037002"/>
    <n v="3"/>
    <n v="5.5555555555555598"/>
    <n v="4"/>
    <n v="7.4074074074074101"/>
    <n v="0.16666666666666666"/>
    <n v="3"/>
    <n v="5.5555555555555598"/>
    <n v="6"/>
    <n v="11.1111111111111"/>
    <n v="0.16666666666666666"/>
    <n v="2"/>
    <n v="3.7037037037037002"/>
  </r>
  <r>
    <x v="18"/>
    <x v="41"/>
    <n v="794"/>
    <n v="143"/>
    <n v="18.010075566750601"/>
    <n v="126"/>
    <n v="15.8690176322418"/>
    <n v="0.33879093198992444"/>
    <n v="104"/>
    <n v="13.0982367758186"/>
    <n v="98"/>
    <n v="12.3425692695214"/>
    <n v="95"/>
    <n v="11.9647355163728"/>
    <n v="0.37405541561712846"/>
    <n v="62"/>
    <n v="7.8085642317380399"/>
    <n v="51"/>
    <n v="6.4231738035264501"/>
    <n v="37"/>
    <n v="4.6599496221662502"/>
    <n v="0.18891687657430731"/>
    <n v="11"/>
    <n v="1.3853904282115901"/>
    <n v="39"/>
    <n v="4.9118387909319896"/>
    <n v="6.2972292191435769E-2"/>
    <n v="28"/>
    <n v="3.5264483627204002"/>
  </r>
  <r>
    <x v="19"/>
    <x v="42"/>
    <n v="5"/>
    <n v="3"/>
    <n v="60"/>
    <n v="1"/>
    <n v="20"/>
    <n v="0.8"/>
    <n v="0"/>
    <n v="0"/>
    <n v="0"/>
    <n v="0"/>
    <n v="0"/>
    <n v="0"/>
    <n v="0"/>
    <n v="0"/>
    <n v="0"/>
    <n v="1"/>
    <n v="20"/>
    <n v="0"/>
    <n v="0"/>
    <n v="0.2"/>
    <n v="0"/>
    <n v="0"/>
    <n v="0"/>
    <n v="0"/>
    <n v="0"/>
    <n v="0"/>
    <n v="0"/>
  </r>
  <r>
    <x v="20"/>
    <x v="43"/>
    <n v="219"/>
    <n v="71"/>
    <n v="32.420091324200897"/>
    <n v="34"/>
    <n v="15.525114155251099"/>
    <n v="0.47945205479452052"/>
    <n v="21"/>
    <n v="9.5890410958904102"/>
    <n v="34"/>
    <n v="15.525114155251099"/>
    <n v="11"/>
    <n v="5.0228310502283096"/>
    <n v="0.30136986301369861"/>
    <n v="15"/>
    <n v="6.8493150684931496"/>
    <n v="15"/>
    <n v="6.8493150684931496"/>
    <n v="4"/>
    <n v="1.8264840182648401"/>
    <n v="0.15525114155251141"/>
    <n v="4"/>
    <n v="1.8264840182648401"/>
    <n v="6"/>
    <n v="2.7397260273972601"/>
    <n v="4.5662100456621002E-2"/>
    <n v="4"/>
    <n v="1.8264840182648401"/>
  </r>
  <r>
    <x v="20"/>
    <x v="44"/>
    <n v="362"/>
    <n v="261"/>
    <n v="72.099447513812194"/>
    <n v="32"/>
    <n v="8.8397790055248606"/>
    <n v="0.80939226519337015"/>
    <n v="8"/>
    <n v="2.20994475138122"/>
    <n v="27"/>
    <n v="7.4585635359116003"/>
    <n v="11"/>
    <n v="3.03867403314917"/>
    <n v="0.1270718232044199"/>
    <n v="4"/>
    <n v="1.10497237569061"/>
    <n v="14"/>
    <n v="3.8674033149171301"/>
    <n v="1"/>
    <n v="0.27624309392265201"/>
    <n v="5.2486187845303865E-2"/>
    <n v="1"/>
    <n v="0.27624309392265201"/>
    <n v="1"/>
    <n v="0.27624309392265201"/>
    <n v="5.5248618784530384E-3"/>
    <n v="2"/>
    <n v="0.55248618784530401"/>
  </r>
  <r>
    <x v="20"/>
    <x v="45"/>
    <n v="33"/>
    <n v="14"/>
    <n v="42.424242424242401"/>
    <n v="0"/>
    <n v="0"/>
    <n v="0.42424242424242425"/>
    <n v="0"/>
    <n v="0"/>
    <n v="12"/>
    <n v="36.363636363636402"/>
    <n v="0"/>
    <n v="0"/>
    <n v="0.36363636363636365"/>
    <n v="0"/>
    <n v="0"/>
    <n v="4"/>
    <n v="12.1212121212121"/>
    <n v="0"/>
    <n v="0"/>
    <n v="0.12121212121212122"/>
    <n v="0"/>
    <n v="0"/>
    <n v="1"/>
    <n v="3.0303030303030298"/>
    <n v="3.0303030303030304E-2"/>
    <n v="2"/>
    <n v="6.0606060606060597"/>
  </r>
  <r>
    <x v="20"/>
    <x v="46"/>
    <n v="90"/>
    <n v="34"/>
    <n v="37.7777777777778"/>
    <n v="9"/>
    <n v="10"/>
    <n v="0.4777777777777778"/>
    <n v="8"/>
    <n v="8.8888888888888893"/>
    <n v="8"/>
    <n v="8.8888888888888893"/>
    <n v="7"/>
    <n v="7.7777777777777803"/>
    <n v="0.25555555555555554"/>
    <n v="5"/>
    <n v="5.5555555555555598"/>
    <n v="7"/>
    <n v="7.7777777777777803"/>
    <n v="5"/>
    <n v="5.5555555555555598"/>
    <n v="0.18888888888888888"/>
    <n v="1"/>
    <n v="1.1111111111111101"/>
    <n v="5"/>
    <n v="5.5555555555555598"/>
    <n v="6.6666666666666666E-2"/>
    <n v="1"/>
    <n v="1.1111111111111101"/>
  </r>
  <r>
    <x v="21"/>
    <x v="47"/>
    <n v="174"/>
    <n v="135"/>
    <n v="77.586206896551701"/>
    <n v="17"/>
    <n v="9.7701149425287408"/>
    <n v="0.87356321839080464"/>
    <n v="6"/>
    <n v="3.4482758620689702"/>
    <n v="6"/>
    <n v="3.4482758620689702"/>
    <n v="4"/>
    <n v="2.29885057471264"/>
    <n v="9.1954022988505746E-2"/>
    <n v="2"/>
    <n v="1.14942528735632"/>
    <n v="2"/>
    <n v="1.14942528735632"/>
    <n v="0"/>
    <n v="0"/>
    <n v="2.2988505747126436E-2"/>
    <n v="0"/>
    <n v="0"/>
    <n v="0"/>
    <n v="0"/>
    <n v="0"/>
    <n v="2"/>
    <n v="1.14942528735632"/>
  </r>
  <r>
    <x v="22"/>
    <x v="48"/>
    <n v="210"/>
    <n v="61"/>
    <n v="29.047619047619101"/>
    <n v="27"/>
    <n v="12.8571428571429"/>
    <n v="0.41904761904761906"/>
    <n v="24"/>
    <n v="11.4285714285714"/>
    <n v="34"/>
    <n v="16.1904761904762"/>
    <n v="14"/>
    <n v="6.6666666666666696"/>
    <n v="0.34285714285714286"/>
    <n v="10"/>
    <n v="4.7619047619047601"/>
    <n v="10"/>
    <n v="4.7619047619047601"/>
    <n v="7"/>
    <n v="3.3333333333333299"/>
    <n v="0.12857142857142856"/>
    <n v="1"/>
    <n v="0.476190476190476"/>
    <n v="9"/>
    <n v="4.28571428571429"/>
    <n v="4.7619047619047616E-2"/>
    <n v="13"/>
    <n v="6.1904761904761898"/>
  </r>
  <r>
    <x v="23"/>
    <x v="49"/>
    <n v="4"/>
    <n v="4"/>
    <n v="10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3"/>
    <x v="50"/>
    <n v="673"/>
    <n v="108"/>
    <n v="16.047548291233301"/>
    <n v="81"/>
    <n v="12.035661218425"/>
    <n v="0.28083209509658247"/>
    <n v="106"/>
    <n v="15.7503714710253"/>
    <n v="110"/>
    <n v="16.344725111441299"/>
    <n v="69"/>
    <n v="10.2526002971768"/>
    <n v="0.42347696879643387"/>
    <n v="56"/>
    <n v="8.3209509658246592"/>
    <n v="53"/>
    <n v="7.8751857355126296"/>
    <n v="29"/>
    <n v="4.3090638930163401"/>
    <n v="0.2050520059435364"/>
    <n v="18"/>
    <n v="2.6745913818722098"/>
    <n v="24"/>
    <n v="3.5661218424962899"/>
    <n v="6.2407132243684993E-2"/>
    <n v="19"/>
    <n v="2.82317979197623"/>
  </r>
  <r>
    <x v="24"/>
    <x v="51"/>
    <n v="982"/>
    <n v="239"/>
    <n v="24.3380855397149"/>
    <n v="132"/>
    <n v="13.4419551934827"/>
    <n v="0.37780040733197556"/>
    <n v="101"/>
    <n v="10.285132382892099"/>
    <n v="148"/>
    <n v="15.071283095723"/>
    <n v="87"/>
    <n v="8.8594704684317698"/>
    <n v="0.34215885947046842"/>
    <n v="59"/>
    <n v="6.0081466395112004"/>
    <n v="73"/>
    <n v="7.43380855397149"/>
    <n v="54"/>
    <n v="5.4989816700610996"/>
    <n v="0.18940936863543789"/>
    <n v="23"/>
    <n v="2.3421588594704699"/>
    <n v="43"/>
    <n v="4.3788187372708798"/>
    <n v="6.720977596741344E-2"/>
    <n v="23"/>
    <n v="2.3421588594704699"/>
  </r>
  <r>
    <x v="25"/>
    <x v="52"/>
    <n v="227"/>
    <n v="31"/>
    <n v="13.656387665198199"/>
    <n v="36"/>
    <n v="15.859030837004401"/>
    <n v="0.29515418502202645"/>
    <n v="27"/>
    <n v="11.8942731277533"/>
    <n v="37"/>
    <n v="16.299559471365601"/>
    <n v="27"/>
    <n v="11.8942731277533"/>
    <n v="0.40088105726872247"/>
    <n v="18"/>
    <n v="7.9295154185022003"/>
    <n v="18"/>
    <n v="7.9295154185022003"/>
    <n v="13"/>
    <n v="5.7268722466960398"/>
    <n v="0.21585903083700442"/>
    <n v="3"/>
    <n v="1.3215859030837001"/>
    <n v="9"/>
    <n v="3.9647577092511002"/>
    <n v="5.2863436123348019E-2"/>
    <n v="8"/>
    <n v="3.5242290748898699"/>
  </r>
  <r>
    <x v="25"/>
    <x v="53"/>
    <n v="450"/>
    <n v="134"/>
    <n v="29.7777777777778"/>
    <n v="76"/>
    <n v="16.8888888888889"/>
    <n v="0.46666666666666667"/>
    <n v="52"/>
    <n v="11.5555555555556"/>
    <n v="55"/>
    <n v="12.2222222222222"/>
    <n v="32"/>
    <n v="7.1111111111111098"/>
    <n v="0.30888888888888888"/>
    <n v="32"/>
    <n v="7.1111111111111098"/>
    <n v="21"/>
    <n v="4.6666666666666696"/>
    <n v="16"/>
    <n v="3.5555555555555598"/>
    <n v="0.15333333333333332"/>
    <n v="7"/>
    <n v="1.55555555555556"/>
    <n v="14"/>
    <n v="3.1111111111111098"/>
    <n v="4.6666666666666669E-2"/>
    <n v="11"/>
    <n v="2.4444444444444402"/>
  </r>
  <r>
    <x v="26"/>
    <x v="54"/>
    <n v="29"/>
    <n v="16"/>
    <n v="55.172413793103402"/>
    <n v="4"/>
    <n v="13.7931034482759"/>
    <n v="0.68965517241379315"/>
    <n v="3"/>
    <n v="10.3448275862069"/>
    <n v="3"/>
    <n v="10.3448275862069"/>
    <n v="0"/>
    <n v="0"/>
    <n v="0.20689655172413793"/>
    <n v="1"/>
    <n v="3.4482758620689702"/>
    <n v="1"/>
    <n v="3.4482758620689702"/>
    <n v="0"/>
    <n v="0"/>
    <n v="6.8965517241379309E-2"/>
    <n v="1"/>
    <n v="3.4482758620689702"/>
    <n v="0"/>
    <n v="0"/>
    <n v="3.4482758620689655E-2"/>
    <n v="0"/>
    <n v="0"/>
  </r>
  <r>
    <x v="26"/>
    <x v="55"/>
    <n v="477"/>
    <n v="182"/>
    <n v="38.155136268343803"/>
    <n v="78"/>
    <n v="16.352201257861601"/>
    <n v="0.54507337526205446"/>
    <n v="70"/>
    <n v="14.6750524109015"/>
    <n v="39"/>
    <n v="8.1761006289308202"/>
    <n v="39"/>
    <n v="8.1761006289308202"/>
    <n v="0.31027253668763105"/>
    <n v="20"/>
    <n v="4.1928721174004204"/>
    <n v="13"/>
    <n v="2.7253668763102699"/>
    <n v="10"/>
    <n v="2.0964360587002102"/>
    <n v="9.0146750524109018E-2"/>
    <n v="6"/>
    <n v="1.2578616352201299"/>
    <n v="5"/>
    <n v="1.0482180293501"/>
    <n v="2.3060796645702306E-2"/>
    <n v="15"/>
    <n v="3.1446540880503102"/>
  </r>
  <r>
    <x v="27"/>
    <x v="56"/>
    <n v="879"/>
    <n v="264"/>
    <n v="30.034129692832799"/>
    <n v="161"/>
    <n v="18.316268486917"/>
    <n v="0.48350398179749715"/>
    <n v="109"/>
    <n v="12.400455062571099"/>
    <n v="110"/>
    <n v="12.514220705347"/>
    <n v="52"/>
    <n v="5.91581342434585"/>
    <n v="0.30830489192263938"/>
    <n v="47"/>
    <n v="5.3469852104664399"/>
    <n v="47"/>
    <n v="5.3469852104664399"/>
    <n v="29"/>
    <n v="3.2992036405005698"/>
    <n v="0.13993174061433447"/>
    <n v="11"/>
    <n v="1.2514220705346999"/>
    <n v="21"/>
    <n v="2.3890784982935198"/>
    <n v="3.6405005688282137E-2"/>
    <n v="28"/>
    <n v="3.1854379977246898"/>
  </r>
  <r>
    <x v="27"/>
    <x v="57"/>
    <n v="60"/>
    <n v="54"/>
    <n v="90"/>
    <n v="4"/>
    <n v="6.6666666666666696"/>
    <n v="0.96666666666666667"/>
    <n v="2"/>
    <n v="3.3333333333333299"/>
    <n v="0"/>
    <n v="0"/>
    <n v="0"/>
    <n v="0"/>
    <n v="3.3333333333333333E-2"/>
    <n v="0"/>
    <n v="0"/>
    <n v="0"/>
    <n v="0"/>
    <n v="0"/>
    <n v="0"/>
    <n v="0"/>
    <n v="0"/>
    <n v="0"/>
    <n v="0"/>
    <n v="0"/>
    <n v="0"/>
    <n v="0"/>
    <n v="0"/>
  </r>
  <r>
    <x v="27"/>
    <x v="58"/>
    <n v="186"/>
    <n v="115"/>
    <n v="61.827956989247298"/>
    <n v="28"/>
    <n v="15.0537634408602"/>
    <n v="0.76881720430107525"/>
    <n v="14"/>
    <n v="7.5268817204301097"/>
    <n v="14"/>
    <n v="7.5268817204301097"/>
    <n v="6"/>
    <n v="3.2258064516128999"/>
    <n v="0.18279569892473119"/>
    <n v="1"/>
    <n v="0.53763440860215095"/>
    <n v="4"/>
    <n v="2.1505376344085998"/>
    <n v="2"/>
    <n v="1.0752688172042999"/>
    <n v="3.7634408602150539E-2"/>
    <n v="0"/>
    <n v="0"/>
    <n v="1"/>
    <n v="0.53763440860215095"/>
    <n v="5.3763440860215058E-3"/>
    <n v="1"/>
    <n v="0.53763440860215095"/>
  </r>
  <r>
    <x v="27"/>
    <x v="59"/>
    <n v="42"/>
    <n v="38"/>
    <n v="90.476190476190496"/>
    <n v="2"/>
    <n v="4.7619047619047601"/>
    <n v="0.95238095238095233"/>
    <n v="1"/>
    <n v="2.38095238095238"/>
    <n v="0"/>
    <n v="0"/>
    <n v="0"/>
    <n v="0"/>
    <n v="2.3809523809523808E-2"/>
    <n v="0"/>
    <n v="0"/>
    <n v="0"/>
    <n v="0"/>
    <n v="0"/>
    <n v="0"/>
    <n v="0"/>
    <n v="0"/>
    <n v="0"/>
    <n v="0"/>
    <n v="0"/>
    <n v="0"/>
    <n v="1"/>
    <n v="2.38095238095238"/>
  </r>
  <r>
    <x v="28"/>
    <x v="60"/>
    <n v="37"/>
    <n v="7"/>
    <n v="18.918918918918902"/>
    <n v="6"/>
    <n v="16.2162162162162"/>
    <n v="0.35135135135135137"/>
    <n v="2"/>
    <n v="5.4054054054054097"/>
    <n v="7"/>
    <n v="18.918918918918902"/>
    <n v="5"/>
    <n v="13.5135135135135"/>
    <n v="0.3783783783783784"/>
    <n v="1"/>
    <n v="2.7027027027027"/>
    <n v="4"/>
    <n v="10.8108108108108"/>
    <n v="1"/>
    <n v="2.7027027027027"/>
    <n v="0.16216216216216217"/>
    <n v="0"/>
    <n v="0"/>
    <n v="2"/>
    <n v="5.4054054054054097"/>
    <n v="5.4054054054054057E-2"/>
    <n v="2"/>
    <n v="5.40540540540540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52A17B-0373-0D46-938C-B9377D168AEC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>
  <location ref="A3:B65" firstHeaderRow="1" firstDataRow="1" firstDataCol="1"/>
  <pivotFields count="29"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7"/>
        <item t="default"/>
      </items>
    </pivotField>
    <pivotField axis="axisRow" showAll="0" sortType="ascending">
      <items count="62">
        <item x="5"/>
        <item x="33"/>
        <item x="52"/>
        <item x="36"/>
        <item x="1"/>
        <item x="2"/>
        <item x="3"/>
        <item x="6"/>
        <item x="4"/>
        <item x="7"/>
        <item x="13"/>
        <item x="37"/>
        <item x="14"/>
        <item x="23"/>
        <item x="15"/>
        <item x="20"/>
        <item x="54"/>
        <item x="24"/>
        <item x="8"/>
        <item x="22"/>
        <item x="28"/>
        <item x="21"/>
        <item x="27"/>
        <item x="25"/>
        <item x="9"/>
        <item x="38"/>
        <item x="56"/>
        <item x="29"/>
        <item x="39"/>
        <item x="30"/>
        <item x="16"/>
        <item x="31"/>
        <item x="32"/>
        <item x="34"/>
        <item x="57"/>
        <item x="58"/>
        <item x="49"/>
        <item x="40"/>
        <item x="17"/>
        <item x="26"/>
        <item x="0"/>
        <item x="35"/>
        <item x="10"/>
        <item x="11"/>
        <item x="12"/>
        <item x="42"/>
        <item x="43"/>
        <item x="44"/>
        <item x="45"/>
        <item x="46"/>
        <item x="47"/>
        <item x="18"/>
        <item x="48"/>
        <item x="50"/>
        <item x="51"/>
        <item x="19"/>
        <item x="53"/>
        <item x="41"/>
        <item x="55"/>
        <item x="59"/>
        <item x="6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  <pivotField showAll="0"/>
    <pivotField numFmtId="164" showAll="0"/>
    <pivotField showAll="0"/>
    <pivotField showAll="0"/>
    <pivotField numFmtId="164" showAll="0"/>
    <pivotField showAll="0"/>
    <pivotField numFmtId="164" showAll="0"/>
    <pivotField showAll="0"/>
    <pivotField numFmtId="164" showAll="0"/>
    <pivotField numFmtId="10" showAll="0"/>
    <pivotField showAll="0"/>
    <pivotField numFmtId="164" showAll="0"/>
    <pivotField showAll="0"/>
    <pivotField numFmtId="164" showAll="0"/>
    <pivotField showAll="0"/>
    <pivotField numFmtId="164" showAll="0"/>
    <pivotField numFmtId="10" showAll="0"/>
    <pivotField showAll="0"/>
    <pivotField numFmtId="164" showAll="0"/>
    <pivotField showAll="0"/>
    <pivotField numFmtId="164" showAll="0"/>
    <pivotField numFmtId="10" showAll="0"/>
    <pivotField showAll="0"/>
    <pivotField numFmtId="164" showAll="0"/>
  </pivotFields>
  <rowFields count="1">
    <field x="1"/>
  </rowFields>
  <rowItems count="62">
    <i>
      <x v="36"/>
    </i>
    <i>
      <x v="45"/>
    </i>
    <i>
      <x v="8"/>
    </i>
    <i>
      <x v="31"/>
    </i>
    <i>
      <x v="14"/>
    </i>
    <i>
      <x v="16"/>
    </i>
    <i>
      <x v="30"/>
    </i>
    <i>
      <x v="48"/>
    </i>
    <i>
      <x v="60"/>
    </i>
    <i>
      <x v="1"/>
    </i>
    <i>
      <x v="59"/>
    </i>
    <i>
      <x v="3"/>
    </i>
    <i>
      <x v="40"/>
    </i>
    <i>
      <x v="20"/>
    </i>
    <i>
      <x v="37"/>
    </i>
    <i>
      <x v="11"/>
    </i>
    <i>
      <x v="34"/>
    </i>
    <i>
      <x v="7"/>
    </i>
    <i>
      <x v="29"/>
    </i>
    <i>
      <x v="49"/>
    </i>
    <i>
      <x v="24"/>
    </i>
    <i>
      <x v="28"/>
    </i>
    <i>
      <x v="43"/>
    </i>
    <i>
      <x v="38"/>
    </i>
    <i>
      <x v="18"/>
    </i>
    <i>
      <x v="12"/>
    </i>
    <i>
      <x v="50"/>
    </i>
    <i>
      <x v="17"/>
    </i>
    <i>
      <x v="25"/>
    </i>
    <i>
      <x v="35"/>
    </i>
    <i>
      <x v="39"/>
    </i>
    <i>
      <x v="52"/>
    </i>
    <i>
      <x v="46"/>
    </i>
    <i>
      <x v="2"/>
    </i>
    <i>
      <x v="55"/>
    </i>
    <i>
      <x v="9"/>
    </i>
    <i>
      <x v="51"/>
    </i>
    <i>
      <x v="4"/>
    </i>
    <i>
      <x v="44"/>
    </i>
    <i>
      <x v="5"/>
    </i>
    <i>
      <x v="42"/>
    </i>
    <i>
      <x v="47"/>
    </i>
    <i>
      <x v="13"/>
    </i>
    <i>
      <x v="21"/>
    </i>
    <i>
      <x/>
    </i>
    <i>
      <x v="56"/>
    </i>
    <i>
      <x v="22"/>
    </i>
    <i>
      <x v="58"/>
    </i>
    <i>
      <x v="10"/>
    </i>
    <i>
      <x v="27"/>
    </i>
    <i>
      <x v="19"/>
    </i>
    <i>
      <x v="41"/>
    </i>
    <i>
      <x v="53"/>
    </i>
    <i>
      <x v="32"/>
    </i>
    <i>
      <x v="15"/>
    </i>
    <i>
      <x v="33"/>
    </i>
    <i>
      <x v="57"/>
    </i>
    <i>
      <x v="26"/>
    </i>
    <i>
      <x v="6"/>
    </i>
    <i>
      <x v="54"/>
    </i>
    <i>
      <x v="23"/>
    </i>
    <i t="grand">
      <x/>
    </i>
  </rowItems>
  <colItems count="1">
    <i/>
  </colItems>
  <dataFields count="1">
    <dataField name="Sum of #. Stud.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4B6343-E371-DA44-8D00-707AC69FCFA5}" name="Table1" displayName="Table1" ref="A7:AC68" totalsRowShown="0" headerRowDxfId="0" headerRowBorderDxfId="30" tableBorderDxfId="31" headerRowCellStyle="Normal 2">
  <autoFilter ref="A7:AC68" xr:uid="{574B6343-E371-DA44-8D00-707AC69FCFA5}"/>
  <tableColumns count="29">
    <tableColumn id="1" xr3:uid="{54119B12-EBE4-B946-B522-4C400D312184}" name="Dept" dataDxfId="29"/>
    <tableColumn id="2" xr3:uid="{E282EFFC-D5E1-7143-8747-4417948CD7BB}" name="Course" dataDxfId="28"/>
    <tableColumn id="3" xr3:uid="{723943F4-4E11-894F-96EF-62DABC5C8216}" name="#. Stud." dataDxfId="27">
      <calculatedColumnFormula>D8+F8+I8+K8+M8+P8+R8+T8+W8+Y8+AB8</calculatedColumnFormula>
    </tableColumn>
    <tableColumn id="4" xr3:uid="{E832CA95-6E94-AB45-8D45-0F73B7637333}" name="A #" dataDxfId="26"/>
    <tableColumn id="5" xr3:uid="{011F1528-1861-6047-B9AC-AD7873F29F2A}" name="A %" dataDxfId="25" dataCellStyle="Percent"/>
    <tableColumn id="6" xr3:uid="{F7D3B42E-899D-9C4E-A51F-170212FC8451}" name="A- #" dataDxfId="24"/>
    <tableColumn id="7" xr3:uid="{C1C8A91E-6527-3A43-B884-3344C5042F6B}" name="A- %" dataDxfId="23" dataCellStyle="Percent"/>
    <tableColumn id="8" xr3:uid="{09C0ED53-DB24-6F4D-8B53-E894A09FA1EB}" name="Tot. A%" dataDxfId="22">
      <calculatedColumnFormula>((D8+F8)/C8)</calculatedColumnFormula>
    </tableColumn>
    <tableColumn id="9" xr3:uid="{75F3660D-5BE1-6B4C-BE2B-65A39CC618A8}" name="B+ #" dataDxfId="21"/>
    <tableColumn id="10" xr3:uid="{DD279E69-90E6-AA44-92CE-8B31F02E0529}" name="B+ %" dataDxfId="20" dataCellStyle="Percent"/>
    <tableColumn id="11" xr3:uid="{C7F11F56-47D6-D54E-82DB-839DAD46FF9B}" name="B #" dataDxfId="19"/>
    <tableColumn id="12" xr3:uid="{3C6274EE-C935-8246-8D29-C97B43A2505F}" name="B %" dataDxfId="18" dataCellStyle="Percent"/>
    <tableColumn id="13" xr3:uid="{A5ABA4C3-0D72-BA49-809A-34E31CCBBD59}" name="B- #" dataDxfId="17"/>
    <tableColumn id="14" xr3:uid="{0D48E008-322E-FF46-B892-242FEF4A3D94}" name="B- %" dataDxfId="16" dataCellStyle="Percent"/>
    <tableColumn id="15" xr3:uid="{21B55BD5-E6CE-E840-A58A-F070B4AB1959}" name="Tot. B %" dataDxfId="15">
      <calculatedColumnFormula>((I8+K8+M8)/C8)</calculatedColumnFormula>
    </tableColumn>
    <tableColumn id="16" xr3:uid="{7DA72CBF-6DB2-7146-AF5E-F9BDEE0FFC95}" name="C+ #" dataDxfId="14"/>
    <tableColumn id="17" xr3:uid="{07BB2451-7ED7-4A44-A34E-93DED3B34CDA}" name="C+ %" dataDxfId="13" dataCellStyle="Percent"/>
    <tableColumn id="18" xr3:uid="{8E66C0FD-56B1-0A4A-946B-A7936D1FC1B0}" name="C #" dataDxfId="12"/>
    <tableColumn id="19" xr3:uid="{039411F4-3F9E-484E-AB04-8AE649D19743}" name="C %" dataDxfId="11" dataCellStyle="Percent"/>
    <tableColumn id="20" xr3:uid="{4BAEF37A-E169-5344-8F5E-C193573E5C24}" name="C- #" dataDxfId="10"/>
    <tableColumn id="21" xr3:uid="{574FC0B8-9BE0-EE44-A5AA-3E6E27A2EBCC}" name="C- %" dataDxfId="9" dataCellStyle="Percent"/>
    <tableColumn id="22" xr3:uid="{E3027649-926D-6E4E-9D33-4A7767A4CA35}" name="Tot. C %" dataDxfId="8">
      <calculatedColumnFormula>((P8+R8+T8)/C8)</calculatedColumnFormula>
    </tableColumn>
    <tableColumn id="23" xr3:uid="{5C242944-092A-DC42-BE78-D64EF7C84B99}" name="D+ #" dataDxfId="7"/>
    <tableColumn id="24" xr3:uid="{FFA97740-33E7-364E-B733-0D87C82EE21F}" name="D+ %" dataDxfId="6" dataCellStyle="Percent"/>
    <tableColumn id="25" xr3:uid="{C493CAF7-56E1-4942-B24B-B325D26A7312}" name="D #" dataDxfId="5"/>
    <tableColumn id="26" xr3:uid="{038F5CAF-429A-6946-9957-2AE524453B88}" name="D %" dataDxfId="4" dataCellStyle="Percent"/>
    <tableColumn id="27" xr3:uid="{A0F89818-2EBD-B84E-B8B4-53AF96D5EC38}" name="Tot. D %" dataDxfId="3">
      <calculatedColumnFormula>((W8+Y8)/C8)</calculatedColumnFormula>
    </tableColumn>
    <tableColumn id="28" xr3:uid="{60537153-CF42-8448-8393-7D88EA30E1B9}" name="F #" dataDxfId="2"/>
    <tableColumn id="29" xr3:uid="{21488AA8-9081-EF44-AA4A-284B7887FEF0}" name="F %" dataDxfId="1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DF800-4223-ED4B-BA03-34B048B5E156}">
  <dimension ref="A3:B65"/>
  <sheetViews>
    <sheetView tabSelected="1" workbookViewId="0">
      <selection activeCell="L6" sqref="L6"/>
    </sheetView>
  </sheetViews>
  <sheetFormatPr baseColWidth="10" defaultRowHeight="15" x14ac:dyDescent="0.2"/>
  <cols>
    <col min="1" max="1" width="12.1640625" bestFit="1" customWidth="1"/>
    <col min="2" max="2" width="12.33203125" bestFit="1" customWidth="1"/>
  </cols>
  <sheetData>
    <row r="3" spans="1:2" x14ac:dyDescent="0.2">
      <c r="A3" s="39" t="s">
        <v>111</v>
      </c>
      <c r="B3" t="s">
        <v>113</v>
      </c>
    </row>
    <row r="4" spans="1:2" x14ac:dyDescent="0.2">
      <c r="A4" s="40" t="s">
        <v>94</v>
      </c>
      <c r="B4" s="38">
        <v>4</v>
      </c>
    </row>
    <row r="5" spans="1:2" x14ac:dyDescent="0.2">
      <c r="A5" s="40" t="s">
        <v>85</v>
      </c>
      <c r="B5" s="38">
        <v>5</v>
      </c>
    </row>
    <row r="6" spans="1:2" x14ac:dyDescent="0.2">
      <c r="A6" s="40" t="s">
        <v>37</v>
      </c>
      <c r="B6" s="38">
        <v>16</v>
      </c>
    </row>
    <row r="7" spans="1:2" x14ac:dyDescent="0.2">
      <c r="A7" s="40" t="s">
        <v>71</v>
      </c>
      <c r="B7" s="38">
        <v>22</v>
      </c>
    </row>
    <row r="8" spans="1:2" x14ac:dyDescent="0.2">
      <c r="A8" s="40" t="s">
        <v>50</v>
      </c>
      <c r="B8" s="38">
        <v>29</v>
      </c>
    </row>
    <row r="9" spans="1:2" x14ac:dyDescent="0.2">
      <c r="A9" s="40" t="s">
        <v>101</v>
      </c>
      <c r="B9" s="38">
        <v>29</v>
      </c>
    </row>
    <row r="10" spans="1:2" x14ac:dyDescent="0.2">
      <c r="A10" s="40" t="s">
        <v>51</v>
      </c>
      <c r="B10" s="38">
        <v>32</v>
      </c>
    </row>
    <row r="11" spans="1:2" x14ac:dyDescent="0.2">
      <c r="A11" s="40" t="s">
        <v>89</v>
      </c>
      <c r="B11" s="38">
        <v>33</v>
      </c>
    </row>
    <row r="12" spans="1:2" x14ac:dyDescent="0.2">
      <c r="A12" s="40" t="s">
        <v>107</v>
      </c>
      <c r="B12" s="38">
        <v>37</v>
      </c>
    </row>
    <row r="13" spans="1:2" x14ac:dyDescent="0.2">
      <c r="A13" s="40" t="s">
        <v>75</v>
      </c>
      <c r="B13" s="38">
        <v>39</v>
      </c>
    </row>
    <row r="14" spans="1:2" x14ac:dyDescent="0.2">
      <c r="A14" s="40" t="s">
        <v>106</v>
      </c>
      <c r="B14" s="38">
        <v>42</v>
      </c>
    </row>
    <row r="15" spans="1:2" x14ac:dyDescent="0.2">
      <c r="A15" s="40" t="s">
        <v>79</v>
      </c>
      <c r="B15" s="38">
        <v>44</v>
      </c>
    </row>
    <row r="16" spans="1:2" x14ac:dyDescent="0.2">
      <c r="A16" s="40" t="s">
        <v>32</v>
      </c>
      <c r="B16" s="38">
        <v>46</v>
      </c>
    </row>
    <row r="17" spans="1:2" x14ac:dyDescent="0.2">
      <c r="A17" s="40" t="s">
        <v>67</v>
      </c>
      <c r="B17" s="38">
        <v>48</v>
      </c>
    </row>
    <row r="18" spans="1:2" x14ac:dyDescent="0.2">
      <c r="A18" s="40" t="s">
        <v>83</v>
      </c>
      <c r="B18" s="38">
        <v>54</v>
      </c>
    </row>
    <row r="19" spans="1:2" x14ac:dyDescent="0.2">
      <c r="A19" s="40" t="s">
        <v>80</v>
      </c>
      <c r="B19" s="38">
        <v>59</v>
      </c>
    </row>
    <row r="20" spans="1:2" x14ac:dyDescent="0.2">
      <c r="A20" s="40" t="s">
        <v>104</v>
      </c>
      <c r="B20" s="38">
        <v>60</v>
      </c>
    </row>
    <row r="21" spans="1:2" x14ac:dyDescent="0.2">
      <c r="A21" s="40" t="s">
        <v>40</v>
      </c>
      <c r="B21" s="38">
        <v>83</v>
      </c>
    </row>
    <row r="22" spans="1:2" x14ac:dyDescent="0.2">
      <c r="A22" s="40" t="s">
        <v>69</v>
      </c>
      <c r="B22" s="38">
        <v>87</v>
      </c>
    </row>
    <row r="23" spans="1:2" x14ac:dyDescent="0.2">
      <c r="A23" s="40" t="s">
        <v>90</v>
      </c>
      <c r="B23" s="38">
        <v>90</v>
      </c>
    </row>
    <row r="24" spans="1:2" x14ac:dyDescent="0.2">
      <c r="A24" s="40" t="s">
        <v>43</v>
      </c>
      <c r="B24" s="38">
        <v>96</v>
      </c>
    </row>
    <row r="25" spans="1:2" x14ac:dyDescent="0.2">
      <c r="A25" s="40" t="s">
        <v>82</v>
      </c>
      <c r="B25" s="38">
        <v>97</v>
      </c>
    </row>
    <row r="26" spans="1:2" x14ac:dyDescent="0.2">
      <c r="A26" s="40" t="s">
        <v>45</v>
      </c>
      <c r="B26" s="38">
        <v>113</v>
      </c>
    </row>
    <row r="27" spans="1:2" x14ac:dyDescent="0.2">
      <c r="A27" s="40" t="s">
        <v>52</v>
      </c>
      <c r="B27" s="38">
        <v>130</v>
      </c>
    </row>
    <row r="28" spans="1:2" x14ac:dyDescent="0.2">
      <c r="A28" s="40" t="s">
        <v>42</v>
      </c>
      <c r="B28" s="38">
        <v>147</v>
      </c>
    </row>
    <row r="29" spans="1:2" x14ac:dyDescent="0.2">
      <c r="A29" s="40" t="s">
        <v>49</v>
      </c>
      <c r="B29" s="38">
        <v>162</v>
      </c>
    </row>
    <row r="30" spans="1:2" x14ac:dyDescent="0.2">
      <c r="A30" s="40" t="s">
        <v>91</v>
      </c>
      <c r="B30" s="38">
        <v>174</v>
      </c>
    </row>
    <row r="31" spans="1:2" x14ac:dyDescent="0.2">
      <c r="A31" s="40" t="s">
        <v>61</v>
      </c>
      <c r="B31" s="38">
        <v>175</v>
      </c>
    </row>
    <row r="32" spans="1:2" x14ac:dyDescent="0.2">
      <c r="A32" s="40" t="s">
        <v>81</v>
      </c>
      <c r="B32" s="38">
        <v>180</v>
      </c>
    </row>
    <row r="33" spans="1:2" x14ac:dyDescent="0.2">
      <c r="A33" s="40" t="s">
        <v>105</v>
      </c>
      <c r="B33" s="38">
        <v>186</v>
      </c>
    </row>
    <row r="34" spans="1:2" x14ac:dyDescent="0.2">
      <c r="A34" s="40" t="s">
        <v>63</v>
      </c>
      <c r="B34" s="38">
        <v>198</v>
      </c>
    </row>
    <row r="35" spans="1:2" x14ac:dyDescent="0.2">
      <c r="A35" s="40" t="s">
        <v>92</v>
      </c>
      <c r="B35" s="38">
        <v>210</v>
      </c>
    </row>
    <row r="36" spans="1:2" x14ac:dyDescent="0.2">
      <c r="A36" s="40" t="s">
        <v>87</v>
      </c>
      <c r="B36" s="38">
        <v>219</v>
      </c>
    </row>
    <row r="37" spans="1:2" x14ac:dyDescent="0.2">
      <c r="A37" s="40" t="s">
        <v>98</v>
      </c>
      <c r="B37" s="38">
        <v>227</v>
      </c>
    </row>
    <row r="38" spans="1:2" x14ac:dyDescent="0.2">
      <c r="A38" s="40" t="s">
        <v>54</v>
      </c>
      <c r="B38" s="38">
        <v>237</v>
      </c>
    </row>
    <row r="39" spans="1:2" x14ac:dyDescent="0.2">
      <c r="A39" s="40" t="s">
        <v>41</v>
      </c>
      <c r="B39" s="38">
        <v>255</v>
      </c>
    </row>
    <row r="40" spans="1:2" x14ac:dyDescent="0.2">
      <c r="A40" s="40" t="s">
        <v>53</v>
      </c>
      <c r="B40" s="38">
        <v>261</v>
      </c>
    </row>
    <row r="41" spans="1:2" x14ac:dyDescent="0.2">
      <c r="A41" s="40" t="s">
        <v>34</v>
      </c>
      <c r="B41" s="38">
        <v>272</v>
      </c>
    </row>
    <row r="42" spans="1:2" x14ac:dyDescent="0.2">
      <c r="A42" s="40" t="s">
        <v>46</v>
      </c>
      <c r="B42" s="38">
        <v>286</v>
      </c>
    </row>
    <row r="43" spans="1:2" x14ac:dyDescent="0.2">
      <c r="A43" s="40" t="s">
        <v>35</v>
      </c>
      <c r="B43" s="38">
        <v>316</v>
      </c>
    </row>
    <row r="44" spans="1:2" x14ac:dyDescent="0.2">
      <c r="A44" s="40" t="s">
        <v>44</v>
      </c>
      <c r="B44" s="38">
        <v>353</v>
      </c>
    </row>
    <row r="45" spans="1:2" x14ac:dyDescent="0.2">
      <c r="A45" s="40" t="s">
        <v>88</v>
      </c>
      <c r="B45" s="38">
        <v>362</v>
      </c>
    </row>
    <row r="46" spans="1:2" x14ac:dyDescent="0.2">
      <c r="A46" s="40" t="s">
        <v>60</v>
      </c>
      <c r="B46" s="38">
        <v>380</v>
      </c>
    </row>
    <row r="47" spans="1:2" x14ac:dyDescent="0.2">
      <c r="A47" s="40" t="s">
        <v>57</v>
      </c>
      <c r="B47" s="38">
        <v>381</v>
      </c>
    </row>
    <row r="48" spans="1:2" x14ac:dyDescent="0.2">
      <c r="A48" s="40" t="s">
        <v>39</v>
      </c>
      <c r="B48" s="38">
        <v>414</v>
      </c>
    </row>
    <row r="49" spans="1:2" x14ac:dyDescent="0.2">
      <c r="A49" s="40" t="s">
        <v>99</v>
      </c>
      <c r="B49" s="38">
        <v>450</v>
      </c>
    </row>
    <row r="50" spans="1:2" x14ac:dyDescent="0.2">
      <c r="A50" s="40" t="s">
        <v>65</v>
      </c>
      <c r="B50" s="38">
        <v>472</v>
      </c>
    </row>
    <row r="51" spans="1:2" x14ac:dyDescent="0.2">
      <c r="A51" s="40" t="s">
        <v>102</v>
      </c>
      <c r="B51" s="38">
        <v>477</v>
      </c>
    </row>
    <row r="52" spans="1:2" x14ac:dyDescent="0.2">
      <c r="A52" s="40" t="s">
        <v>47</v>
      </c>
      <c r="B52" s="38">
        <v>491</v>
      </c>
    </row>
    <row r="53" spans="1:2" x14ac:dyDescent="0.2">
      <c r="A53" s="40" t="s">
        <v>68</v>
      </c>
      <c r="B53" s="38">
        <v>500</v>
      </c>
    </row>
    <row r="54" spans="1:2" x14ac:dyDescent="0.2">
      <c r="A54" s="40" t="s">
        <v>58</v>
      </c>
      <c r="B54" s="38">
        <v>596</v>
      </c>
    </row>
    <row r="55" spans="1:2" x14ac:dyDescent="0.2">
      <c r="A55" s="40" t="s">
        <v>77</v>
      </c>
      <c r="B55" s="38">
        <v>612</v>
      </c>
    </row>
    <row r="56" spans="1:2" x14ac:dyDescent="0.2">
      <c r="A56" s="40" t="s">
        <v>95</v>
      </c>
      <c r="B56" s="38">
        <v>673</v>
      </c>
    </row>
    <row r="57" spans="1:2" x14ac:dyDescent="0.2">
      <c r="A57" s="40" t="s">
        <v>73</v>
      </c>
      <c r="B57" s="38">
        <v>717</v>
      </c>
    </row>
    <row r="58" spans="1:2" x14ac:dyDescent="0.2">
      <c r="A58" s="40" t="s">
        <v>55</v>
      </c>
      <c r="B58" s="38">
        <v>721</v>
      </c>
    </row>
    <row r="59" spans="1:2" x14ac:dyDescent="0.2">
      <c r="A59" s="40" t="s">
        <v>76</v>
      </c>
      <c r="B59" s="38">
        <v>753</v>
      </c>
    </row>
    <row r="60" spans="1:2" x14ac:dyDescent="0.2">
      <c r="A60" s="40" t="s">
        <v>84</v>
      </c>
      <c r="B60" s="38">
        <v>794</v>
      </c>
    </row>
    <row r="61" spans="1:2" x14ac:dyDescent="0.2">
      <c r="A61" s="40" t="s">
        <v>103</v>
      </c>
      <c r="B61" s="38">
        <v>879</v>
      </c>
    </row>
    <row r="62" spans="1:2" x14ac:dyDescent="0.2">
      <c r="A62" s="40" t="s">
        <v>36</v>
      </c>
      <c r="B62" s="38">
        <v>959</v>
      </c>
    </row>
    <row r="63" spans="1:2" x14ac:dyDescent="0.2">
      <c r="A63" s="40" t="s">
        <v>96</v>
      </c>
      <c r="B63" s="38">
        <v>982</v>
      </c>
    </row>
    <row r="64" spans="1:2" x14ac:dyDescent="0.2">
      <c r="A64" s="40" t="s">
        <v>62</v>
      </c>
      <c r="B64" s="38">
        <v>990</v>
      </c>
    </row>
    <row r="65" spans="1:2" x14ac:dyDescent="0.2">
      <c r="A65" s="40" t="s">
        <v>112</v>
      </c>
      <c r="B65" s="38">
        <v>17756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3"/>
  <sheetViews>
    <sheetView topLeftCell="A7" workbookViewId="0">
      <selection activeCell="A7" sqref="A7:AC68"/>
    </sheetView>
  </sheetViews>
  <sheetFormatPr baseColWidth="10" defaultColWidth="8.83203125" defaultRowHeight="15" x14ac:dyDescent="0.2"/>
  <sheetData>
    <row r="1" spans="1:29" ht="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8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ht="18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"/>
      <c r="X3" s="2"/>
      <c r="Y3" s="2"/>
      <c r="Z3" s="2"/>
      <c r="AA3" s="2"/>
      <c r="AB3" s="2"/>
      <c r="AC3" s="2"/>
    </row>
    <row r="4" spans="1:29" x14ac:dyDescent="0.2">
      <c r="A4" s="22" t="s">
        <v>109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29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6" thickBot="1" x14ac:dyDescent="0.25">
      <c r="A7" s="26" t="s">
        <v>2</v>
      </c>
      <c r="B7" s="27" t="s">
        <v>3</v>
      </c>
      <c r="C7" s="28" t="s">
        <v>4</v>
      </c>
      <c r="D7" s="28" t="s">
        <v>5</v>
      </c>
      <c r="E7" s="28" t="s">
        <v>6</v>
      </c>
      <c r="F7" s="28" t="s">
        <v>7</v>
      </c>
      <c r="G7" s="28" t="s">
        <v>8</v>
      </c>
      <c r="H7" s="29" t="s">
        <v>9</v>
      </c>
      <c r="I7" s="28" t="s">
        <v>10</v>
      </c>
      <c r="J7" s="28" t="s">
        <v>11</v>
      </c>
      <c r="K7" s="28" t="s">
        <v>12</v>
      </c>
      <c r="L7" s="28" t="s">
        <v>13</v>
      </c>
      <c r="M7" s="28" t="s">
        <v>14</v>
      </c>
      <c r="N7" s="28" t="s">
        <v>15</v>
      </c>
      <c r="O7" s="29" t="s">
        <v>16</v>
      </c>
      <c r="P7" s="28" t="s">
        <v>17</v>
      </c>
      <c r="Q7" s="28" t="s">
        <v>18</v>
      </c>
      <c r="R7" s="28" t="s">
        <v>19</v>
      </c>
      <c r="S7" s="28" t="s">
        <v>20</v>
      </c>
      <c r="T7" s="28" t="s">
        <v>21</v>
      </c>
      <c r="U7" s="28" t="s">
        <v>22</v>
      </c>
      <c r="V7" s="29" t="s">
        <v>23</v>
      </c>
      <c r="W7" s="28" t="s">
        <v>24</v>
      </c>
      <c r="X7" s="28" t="s">
        <v>25</v>
      </c>
      <c r="Y7" s="28" t="s">
        <v>26</v>
      </c>
      <c r="Z7" s="28" t="s">
        <v>27</v>
      </c>
      <c r="AA7" s="29" t="s">
        <v>28</v>
      </c>
      <c r="AB7" s="28" t="s">
        <v>29</v>
      </c>
      <c r="AC7" s="30" t="s">
        <v>30</v>
      </c>
    </row>
    <row r="8" spans="1:29" ht="16" thickTop="1" x14ac:dyDescent="0.2">
      <c r="A8" s="23" t="s">
        <v>31</v>
      </c>
      <c r="B8" s="5" t="s">
        <v>32</v>
      </c>
      <c r="C8" s="10">
        <f t="shared" ref="C8:C68" si="0">D8+F8+I8+K8+M8+P8+R8+T8+W8+Y8+AB8</f>
        <v>46</v>
      </c>
      <c r="D8" s="6">
        <v>23</v>
      </c>
      <c r="E8" s="7">
        <v>50</v>
      </c>
      <c r="F8" s="8">
        <v>7</v>
      </c>
      <c r="G8" s="7">
        <v>15.2173913043478</v>
      </c>
      <c r="H8" s="18">
        <f>((D8+F8)/C8)</f>
        <v>0.65217391304347827</v>
      </c>
      <c r="I8" s="8">
        <v>1</v>
      </c>
      <c r="J8" s="7">
        <v>2.1739130434782599</v>
      </c>
      <c r="K8" s="8">
        <v>4</v>
      </c>
      <c r="L8" s="7">
        <v>8.6956521739130395</v>
      </c>
      <c r="M8" s="8">
        <v>1</v>
      </c>
      <c r="N8" s="7">
        <v>2.1739130434782599</v>
      </c>
      <c r="O8" s="18">
        <f>((I8+K8+M8)/C8)</f>
        <v>0.13043478260869565</v>
      </c>
      <c r="P8" s="8">
        <v>1</v>
      </c>
      <c r="Q8" s="7">
        <v>2.1739130434782599</v>
      </c>
      <c r="R8" s="8">
        <v>4</v>
      </c>
      <c r="S8" s="7">
        <v>8.6956521739130395</v>
      </c>
      <c r="T8" s="8">
        <v>3</v>
      </c>
      <c r="U8" s="7">
        <v>6.5217391304347796</v>
      </c>
      <c r="V8" s="18">
        <f>((P8+R8+T8)/C8)</f>
        <v>0.17391304347826086</v>
      </c>
      <c r="W8" s="8">
        <v>0</v>
      </c>
      <c r="X8" s="7">
        <v>0</v>
      </c>
      <c r="Y8" s="8">
        <v>0</v>
      </c>
      <c r="Z8" s="7">
        <v>0</v>
      </c>
      <c r="AA8" s="18">
        <f>((W8+Y8)/C8)</f>
        <v>0</v>
      </c>
      <c r="AB8" s="8">
        <v>2</v>
      </c>
      <c r="AC8" s="24">
        <v>4.3478260869565197</v>
      </c>
    </row>
    <row r="9" spans="1:29" x14ac:dyDescent="0.2">
      <c r="A9" s="23" t="s">
        <v>33</v>
      </c>
      <c r="B9" s="5" t="s">
        <v>34</v>
      </c>
      <c r="C9" s="10">
        <f t="shared" si="0"/>
        <v>272</v>
      </c>
      <c r="D9" s="6">
        <v>72</v>
      </c>
      <c r="E9" s="9">
        <v>26.470588235294102</v>
      </c>
      <c r="F9" s="8">
        <v>45</v>
      </c>
      <c r="G9" s="7">
        <v>16.544117647058801</v>
      </c>
      <c r="H9" s="18">
        <f t="shared" ref="H9:H68" si="1">((D9+F9)/C9)</f>
        <v>0.43014705882352944</v>
      </c>
      <c r="I9" s="8">
        <v>24</v>
      </c>
      <c r="J9" s="7">
        <v>8.8235294117647101</v>
      </c>
      <c r="K9" s="8">
        <v>30</v>
      </c>
      <c r="L9" s="7">
        <v>11.0294117647059</v>
      </c>
      <c r="M9" s="8">
        <v>31</v>
      </c>
      <c r="N9" s="7">
        <v>11.397058823529401</v>
      </c>
      <c r="O9" s="18">
        <f t="shared" ref="O9:O68" si="2">((I9+K9+M9)/C9)</f>
        <v>0.3125</v>
      </c>
      <c r="P9" s="8">
        <v>15</v>
      </c>
      <c r="Q9" s="7">
        <v>5.5147058823529402</v>
      </c>
      <c r="R9" s="8">
        <v>24</v>
      </c>
      <c r="S9" s="7">
        <v>8.8235294117647101</v>
      </c>
      <c r="T9" s="8">
        <v>11</v>
      </c>
      <c r="U9" s="7">
        <v>4.0441176470588198</v>
      </c>
      <c r="V9" s="18">
        <f t="shared" ref="V9:V68" si="3">((P9+R9+T9)/C9)</f>
        <v>0.18382352941176472</v>
      </c>
      <c r="W9" s="8">
        <v>2</v>
      </c>
      <c r="X9" s="7">
        <v>0.73529411764705899</v>
      </c>
      <c r="Y9" s="8">
        <v>8</v>
      </c>
      <c r="Z9" s="7">
        <v>2.9411764705882399</v>
      </c>
      <c r="AA9" s="18">
        <f t="shared" ref="AA9:AA68" si="4">((W9+Y9)/C9)</f>
        <v>3.6764705882352942E-2</v>
      </c>
      <c r="AB9" s="8">
        <v>10</v>
      </c>
      <c r="AC9" s="24">
        <v>3.6764705882352899</v>
      </c>
    </row>
    <row r="10" spans="1:29" x14ac:dyDescent="0.2">
      <c r="A10" s="23" t="s">
        <v>33</v>
      </c>
      <c r="B10" s="5" t="s">
        <v>35</v>
      </c>
      <c r="C10" s="10">
        <f t="shared" si="0"/>
        <v>316</v>
      </c>
      <c r="D10" s="6">
        <v>198</v>
      </c>
      <c r="E10" s="9">
        <v>62.658227848101298</v>
      </c>
      <c r="F10" s="8">
        <v>59</v>
      </c>
      <c r="G10" s="7">
        <v>18.670886075949401</v>
      </c>
      <c r="H10" s="18">
        <f t="shared" si="1"/>
        <v>0.81329113924050633</v>
      </c>
      <c r="I10" s="8">
        <v>27</v>
      </c>
      <c r="J10" s="7">
        <v>8.5443037974683502</v>
      </c>
      <c r="K10" s="8">
        <v>10</v>
      </c>
      <c r="L10" s="7">
        <v>3.16455696202532</v>
      </c>
      <c r="M10" s="8">
        <v>10</v>
      </c>
      <c r="N10" s="7">
        <v>3.16455696202532</v>
      </c>
      <c r="O10" s="18">
        <f t="shared" si="2"/>
        <v>0.14873417721518986</v>
      </c>
      <c r="P10" s="8">
        <v>6</v>
      </c>
      <c r="Q10" s="7">
        <v>1.89873417721519</v>
      </c>
      <c r="R10" s="8">
        <v>1</v>
      </c>
      <c r="S10" s="7">
        <v>0.316455696202532</v>
      </c>
      <c r="T10" s="8">
        <v>3</v>
      </c>
      <c r="U10" s="7">
        <v>0.949367088607595</v>
      </c>
      <c r="V10" s="18">
        <f t="shared" si="3"/>
        <v>3.1645569620253167E-2</v>
      </c>
      <c r="W10" s="8">
        <v>0</v>
      </c>
      <c r="X10" s="7">
        <v>0</v>
      </c>
      <c r="Y10" s="8">
        <v>2</v>
      </c>
      <c r="Z10" s="7">
        <v>0.632911392405063</v>
      </c>
      <c r="AA10" s="18">
        <f t="shared" si="4"/>
        <v>6.3291139240506328E-3</v>
      </c>
      <c r="AB10" s="8">
        <v>0</v>
      </c>
      <c r="AC10" s="24">
        <v>0</v>
      </c>
    </row>
    <row r="11" spans="1:29" x14ac:dyDescent="0.2">
      <c r="A11" s="23" t="s">
        <v>36</v>
      </c>
      <c r="B11" s="5" t="s">
        <v>36</v>
      </c>
      <c r="C11" s="10">
        <f>D11+F11+I11+K11+M11+P11+R11+T11+W11+Y11+AB11</f>
        <v>959</v>
      </c>
      <c r="D11" s="6">
        <v>151</v>
      </c>
      <c r="E11" s="9">
        <v>15.745568300312801</v>
      </c>
      <c r="F11" s="8">
        <v>102</v>
      </c>
      <c r="G11" s="7">
        <v>10.6360792492179</v>
      </c>
      <c r="H11" s="18">
        <f t="shared" si="1"/>
        <v>0.26381647549530762</v>
      </c>
      <c r="I11" s="8">
        <v>95</v>
      </c>
      <c r="J11" s="7">
        <v>9.9061522419186705</v>
      </c>
      <c r="K11" s="8">
        <v>131</v>
      </c>
      <c r="L11" s="7">
        <v>13.660062565172099</v>
      </c>
      <c r="M11" s="8">
        <v>114</v>
      </c>
      <c r="N11" s="7">
        <v>11.887382690302401</v>
      </c>
      <c r="O11" s="18">
        <f t="shared" si="2"/>
        <v>0.35453597497393119</v>
      </c>
      <c r="P11" s="8">
        <v>91</v>
      </c>
      <c r="Q11" s="7">
        <v>9.4890510948905096</v>
      </c>
      <c r="R11" s="8">
        <v>124</v>
      </c>
      <c r="S11" s="7">
        <v>12.9301355578728</v>
      </c>
      <c r="T11" s="8">
        <v>63</v>
      </c>
      <c r="U11" s="7">
        <v>6.5693430656934302</v>
      </c>
      <c r="V11" s="18">
        <f t="shared" si="3"/>
        <v>0.28988529718456724</v>
      </c>
      <c r="W11" s="8">
        <v>24</v>
      </c>
      <c r="X11" s="7">
        <v>2.50260688216893</v>
      </c>
      <c r="Y11" s="8">
        <v>38</v>
      </c>
      <c r="Z11" s="7">
        <v>3.9624608967674702</v>
      </c>
      <c r="AA11" s="18">
        <f t="shared" si="4"/>
        <v>6.4650677789363925E-2</v>
      </c>
      <c r="AB11" s="8">
        <v>26</v>
      </c>
      <c r="AC11" s="24">
        <v>2.7111574556829998</v>
      </c>
    </row>
    <row r="12" spans="1:29" x14ac:dyDescent="0.2">
      <c r="A12" s="23" t="s">
        <v>37</v>
      </c>
      <c r="B12" s="5" t="s">
        <v>37</v>
      </c>
      <c r="C12" s="10">
        <f>D12+F12+I12+K12+M12+P12+R12+T12+W12+Y12+AB12</f>
        <v>16</v>
      </c>
      <c r="D12" s="19">
        <v>5</v>
      </c>
      <c r="E12" s="6">
        <v>31.25</v>
      </c>
      <c r="F12" s="9">
        <v>4</v>
      </c>
      <c r="G12" s="7">
        <v>25</v>
      </c>
      <c r="H12" s="18" t="e">
        <f>((E12+#REF!)/C12)</f>
        <v>#REF!</v>
      </c>
      <c r="I12" s="8">
        <v>2</v>
      </c>
      <c r="J12" s="7">
        <v>12.5</v>
      </c>
      <c r="K12" s="8">
        <v>1</v>
      </c>
      <c r="L12" s="7">
        <v>6.25</v>
      </c>
      <c r="M12" s="8">
        <v>2</v>
      </c>
      <c r="N12" s="7">
        <v>12.5</v>
      </c>
      <c r="O12" s="18">
        <f t="shared" si="2"/>
        <v>0.3125</v>
      </c>
      <c r="P12" s="8">
        <v>0</v>
      </c>
      <c r="Q12" s="7">
        <v>0</v>
      </c>
      <c r="R12" s="8">
        <v>0</v>
      </c>
      <c r="S12" s="7">
        <v>0</v>
      </c>
      <c r="T12" s="8">
        <v>0</v>
      </c>
      <c r="U12" s="7">
        <v>0</v>
      </c>
      <c r="V12" s="18">
        <f t="shared" si="3"/>
        <v>0</v>
      </c>
      <c r="W12" s="8">
        <v>1</v>
      </c>
      <c r="X12" s="7">
        <v>6.25</v>
      </c>
      <c r="Y12" s="8">
        <v>1</v>
      </c>
      <c r="Z12" s="7">
        <v>6.25</v>
      </c>
      <c r="AA12" s="18">
        <f t="shared" si="4"/>
        <v>0.125</v>
      </c>
      <c r="AB12" s="8">
        <v>0</v>
      </c>
      <c r="AC12" s="24">
        <v>0</v>
      </c>
    </row>
    <row r="13" spans="1:29" x14ac:dyDescent="0.2">
      <c r="A13" s="23" t="s">
        <v>38</v>
      </c>
      <c r="B13" s="5" t="s">
        <v>39</v>
      </c>
      <c r="C13" s="10">
        <f t="shared" si="0"/>
        <v>414</v>
      </c>
      <c r="D13" s="6">
        <v>77</v>
      </c>
      <c r="E13" s="9">
        <v>18.599033816425099</v>
      </c>
      <c r="F13" s="8">
        <v>39</v>
      </c>
      <c r="G13" s="7">
        <v>9.4202898550724594</v>
      </c>
      <c r="H13" s="18">
        <f t="shared" si="1"/>
        <v>0.28019323671497587</v>
      </c>
      <c r="I13" s="8">
        <v>44</v>
      </c>
      <c r="J13" s="7">
        <v>10.6280193236715</v>
      </c>
      <c r="K13" s="8">
        <v>53</v>
      </c>
      <c r="L13" s="7">
        <v>12.801932367149799</v>
      </c>
      <c r="M13" s="8">
        <v>42</v>
      </c>
      <c r="N13" s="7">
        <v>10.144927536231901</v>
      </c>
      <c r="O13" s="18">
        <f t="shared" si="2"/>
        <v>0.33574879227053139</v>
      </c>
      <c r="P13" s="8">
        <v>34</v>
      </c>
      <c r="Q13" s="7">
        <v>8.2125603864734291</v>
      </c>
      <c r="R13" s="8">
        <v>39</v>
      </c>
      <c r="S13" s="7">
        <v>9.4202898550724594</v>
      </c>
      <c r="T13" s="8">
        <v>30</v>
      </c>
      <c r="U13" s="7">
        <v>7.2463768115942004</v>
      </c>
      <c r="V13" s="18">
        <f t="shared" si="3"/>
        <v>0.24879227053140096</v>
      </c>
      <c r="W13" s="8">
        <v>14</v>
      </c>
      <c r="X13" s="7">
        <v>3.3816425120772902</v>
      </c>
      <c r="Y13" s="8">
        <v>24</v>
      </c>
      <c r="Z13" s="7">
        <v>5.7971014492753596</v>
      </c>
      <c r="AA13" s="18">
        <f t="shared" si="4"/>
        <v>9.1787439613526575E-2</v>
      </c>
      <c r="AB13" s="8">
        <v>18</v>
      </c>
      <c r="AC13" s="24">
        <v>4.3478260869565197</v>
      </c>
    </row>
    <row r="14" spans="1:29" x14ac:dyDescent="0.2">
      <c r="A14" s="23" t="s">
        <v>38</v>
      </c>
      <c r="B14" s="5" t="s">
        <v>40</v>
      </c>
      <c r="C14" s="10">
        <f t="shared" si="0"/>
        <v>83</v>
      </c>
      <c r="D14" s="6">
        <v>3</v>
      </c>
      <c r="E14" s="9">
        <v>3.6144578313253</v>
      </c>
      <c r="F14" s="8">
        <v>5</v>
      </c>
      <c r="G14" s="7">
        <v>6.0240963855421699</v>
      </c>
      <c r="H14" s="18">
        <f t="shared" si="1"/>
        <v>9.6385542168674704E-2</v>
      </c>
      <c r="I14" s="8">
        <v>9</v>
      </c>
      <c r="J14" s="7">
        <v>10.8433734939759</v>
      </c>
      <c r="K14" s="8">
        <v>12</v>
      </c>
      <c r="L14" s="7">
        <v>14.4578313253012</v>
      </c>
      <c r="M14" s="8">
        <v>13</v>
      </c>
      <c r="N14" s="7">
        <v>15.662650602409601</v>
      </c>
      <c r="O14" s="18">
        <f t="shared" si="2"/>
        <v>0.40963855421686746</v>
      </c>
      <c r="P14" s="8">
        <v>8</v>
      </c>
      <c r="Q14" s="7">
        <v>9.6385542168674707</v>
      </c>
      <c r="R14" s="8">
        <v>20</v>
      </c>
      <c r="S14" s="7">
        <v>24.096385542168701</v>
      </c>
      <c r="T14" s="8">
        <v>5</v>
      </c>
      <c r="U14" s="7">
        <v>6.0240963855421699</v>
      </c>
      <c r="V14" s="18">
        <f t="shared" si="3"/>
        <v>0.39759036144578314</v>
      </c>
      <c r="W14" s="8">
        <v>4</v>
      </c>
      <c r="X14" s="7">
        <v>4.8192771084337398</v>
      </c>
      <c r="Y14" s="8">
        <v>3</v>
      </c>
      <c r="Z14" s="7">
        <v>3.6144578313253</v>
      </c>
      <c r="AA14" s="18">
        <f t="shared" si="4"/>
        <v>8.4337349397590355E-2</v>
      </c>
      <c r="AB14" s="8">
        <v>1</v>
      </c>
      <c r="AC14" s="24">
        <v>1.2048192771084301</v>
      </c>
    </row>
    <row r="15" spans="1:29" x14ac:dyDescent="0.2">
      <c r="A15" s="23" t="s">
        <v>38</v>
      </c>
      <c r="B15" s="5" t="s">
        <v>41</v>
      </c>
      <c r="C15" s="10">
        <f t="shared" si="0"/>
        <v>255</v>
      </c>
      <c r="D15" s="6">
        <v>53</v>
      </c>
      <c r="E15" s="9">
        <v>20.7843137254902</v>
      </c>
      <c r="F15" s="8">
        <v>37</v>
      </c>
      <c r="G15" s="7">
        <v>14.509803921568601</v>
      </c>
      <c r="H15" s="18">
        <f t="shared" si="1"/>
        <v>0.35294117647058826</v>
      </c>
      <c r="I15" s="8">
        <v>27</v>
      </c>
      <c r="J15" s="7">
        <v>10.588235294117601</v>
      </c>
      <c r="K15" s="8">
        <v>52</v>
      </c>
      <c r="L15" s="7">
        <v>20.3921568627451</v>
      </c>
      <c r="M15" s="8">
        <v>31</v>
      </c>
      <c r="N15" s="7">
        <v>12.156862745098</v>
      </c>
      <c r="O15" s="18">
        <f t="shared" si="2"/>
        <v>0.43137254901960786</v>
      </c>
      <c r="P15" s="8">
        <v>20</v>
      </c>
      <c r="Q15" s="7">
        <v>7.8431372549019596</v>
      </c>
      <c r="R15" s="8">
        <v>18</v>
      </c>
      <c r="S15" s="7">
        <v>7.0588235294117601</v>
      </c>
      <c r="T15" s="8">
        <v>4</v>
      </c>
      <c r="U15" s="7">
        <v>1.5686274509803899</v>
      </c>
      <c r="V15" s="18">
        <f t="shared" si="3"/>
        <v>0.16470588235294117</v>
      </c>
      <c r="W15" s="8">
        <v>8</v>
      </c>
      <c r="X15" s="7">
        <v>3.1372549019607798</v>
      </c>
      <c r="Y15" s="8">
        <v>3</v>
      </c>
      <c r="Z15" s="7">
        <v>1.1764705882352899</v>
      </c>
      <c r="AA15" s="18">
        <f t="shared" si="4"/>
        <v>4.3137254901960784E-2</v>
      </c>
      <c r="AB15" s="8">
        <v>2</v>
      </c>
      <c r="AC15" s="24">
        <v>0.78431372549019596</v>
      </c>
    </row>
    <row r="16" spans="1:29" x14ac:dyDescent="0.2">
      <c r="A16" s="23" t="s">
        <v>38</v>
      </c>
      <c r="B16" s="5" t="s">
        <v>42</v>
      </c>
      <c r="C16" s="10">
        <f t="shared" si="0"/>
        <v>147</v>
      </c>
      <c r="D16" s="6">
        <v>21</v>
      </c>
      <c r="E16" s="9">
        <v>14.285714285714301</v>
      </c>
      <c r="F16" s="8">
        <v>29</v>
      </c>
      <c r="G16" s="7">
        <v>19.727891156462601</v>
      </c>
      <c r="H16" s="18">
        <f t="shared" si="1"/>
        <v>0.3401360544217687</v>
      </c>
      <c r="I16" s="8">
        <v>17</v>
      </c>
      <c r="J16" s="7">
        <v>11.5646258503401</v>
      </c>
      <c r="K16" s="8">
        <v>23</v>
      </c>
      <c r="L16" s="7">
        <v>15.6462585034014</v>
      </c>
      <c r="M16" s="8">
        <v>14</v>
      </c>
      <c r="N16" s="7">
        <v>9.5238095238095202</v>
      </c>
      <c r="O16" s="18">
        <f t="shared" si="2"/>
        <v>0.36734693877551022</v>
      </c>
      <c r="P16" s="8">
        <v>6</v>
      </c>
      <c r="Q16" s="7">
        <v>4.0816326530612201</v>
      </c>
      <c r="R16" s="8">
        <v>11</v>
      </c>
      <c r="S16" s="7">
        <v>7.4829931972789101</v>
      </c>
      <c r="T16" s="8">
        <v>6</v>
      </c>
      <c r="U16" s="7">
        <v>4.0816326530612201</v>
      </c>
      <c r="V16" s="18">
        <f t="shared" si="3"/>
        <v>0.15646258503401361</v>
      </c>
      <c r="W16" s="8">
        <v>3</v>
      </c>
      <c r="X16" s="7">
        <v>2.0408163265306101</v>
      </c>
      <c r="Y16" s="8">
        <v>12</v>
      </c>
      <c r="Z16" s="7">
        <v>8.1632653061224492</v>
      </c>
      <c r="AA16" s="18">
        <f t="shared" si="4"/>
        <v>0.10204081632653061</v>
      </c>
      <c r="AB16" s="8">
        <v>5</v>
      </c>
      <c r="AC16" s="24">
        <v>3.40136054421769</v>
      </c>
    </row>
    <row r="17" spans="1:29" x14ac:dyDescent="0.2">
      <c r="A17" s="23" t="s">
        <v>38</v>
      </c>
      <c r="B17" s="5" t="s">
        <v>43</v>
      </c>
      <c r="C17" s="10">
        <f t="shared" si="0"/>
        <v>96</v>
      </c>
      <c r="D17" s="6">
        <v>22</v>
      </c>
      <c r="E17" s="7">
        <v>22.9166666666667</v>
      </c>
      <c r="F17" s="8">
        <v>18</v>
      </c>
      <c r="G17" s="7">
        <v>18.75</v>
      </c>
      <c r="H17" s="18">
        <f t="shared" si="1"/>
        <v>0.41666666666666669</v>
      </c>
      <c r="I17" s="8">
        <v>10</v>
      </c>
      <c r="J17" s="7">
        <v>10.4166666666667</v>
      </c>
      <c r="K17" s="8">
        <v>15</v>
      </c>
      <c r="L17" s="7">
        <v>15.625</v>
      </c>
      <c r="M17" s="8">
        <v>5</v>
      </c>
      <c r="N17" s="7">
        <v>5.2083333333333304</v>
      </c>
      <c r="O17" s="18">
        <f t="shared" si="2"/>
        <v>0.3125</v>
      </c>
      <c r="P17" s="8">
        <v>6</v>
      </c>
      <c r="Q17" s="7">
        <v>6.25</v>
      </c>
      <c r="R17" s="8">
        <v>7</v>
      </c>
      <c r="S17" s="7">
        <v>7.2916666666666696</v>
      </c>
      <c r="T17" s="8">
        <v>4</v>
      </c>
      <c r="U17" s="7">
        <v>4.1666666666666696</v>
      </c>
      <c r="V17" s="18">
        <f t="shared" si="3"/>
        <v>0.17708333333333334</v>
      </c>
      <c r="W17" s="8">
        <v>1</v>
      </c>
      <c r="X17" s="7">
        <v>1.0416666666666701</v>
      </c>
      <c r="Y17" s="8">
        <v>6</v>
      </c>
      <c r="Z17" s="7">
        <v>6.25</v>
      </c>
      <c r="AA17" s="18">
        <f t="shared" si="4"/>
        <v>7.2916666666666671E-2</v>
      </c>
      <c r="AB17" s="8">
        <v>2</v>
      </c>
      <c r="AC17" s="24">
        <v>2.0833333333333299</v>
      </c>
    </row>
    <row r="18" spans="1:29" x14ac:dyDescent="0.2">
      <c r="A18" s="23" t="s">
        <v>38</v>
      </c>
      <c r="B18" s="5" t="s">
        <v>44</v>
      </c>
      <c r="C18" s="10">
        <f>D18+F18+I18+K18+M18+P18+R18+T18+W18+Y18+AB18</f>
        <v>353</v>
      </c>
      <c r="D18" s="6">
        <v>83</v>
      </c>
      <c r="E18" s="7">
        <v>23.512747875354101</v>
      </c>
      <c r="F18" s="8">
        <v>68</v>
      </c>
      <c r="G18" s="7">
        <v>19.263456090651601</v>
      </c>
      <c r="H18" s="18">
        <f t="shared" si="1"/>
        <v>0.42776203966005666</v>
      </c>
      <c r="I18" s="8">
        <v>58</v>
      </c>
      <c r="J18" s="7">
        <v>16.430594900849901</v>
      </c>
      <c r="K18" s="8">
        <v>70</v>
      </c>
      <c r="L18" s="7">
        <v>19.830028328611899</v>
      </c>
      <c r="M18" s="8">
        <v>26</v>
      </c>
      <c r="N18" s="7">
        <v>7.3654390934844196</v>
      </c>
      <c r="O18" s="18">
        <f t="shared" si="2"/>
        <v>0.43626062322946174</v>
      </c>
      <c r="P18" s="8">
        <v>17</v>
      </c>
      <c r="Q18" s="7">
        <v>4.8158640226628897</v>
      </c>
      <c r="R18" s="8">
        <v>22</v>
      </c>
      <c r="S18" s="7">
        <v>6.2322946175637401</v>
      </c>
      <c r="T18" s="8">
        <v>3</v>
      </c>
      <c r="U18" s="7">
        <v>0.84985835694051004</v>
      </c>
      <c r="V18" s="18">
        <f t="shared" si="3"/>
        <v>0.11898016997167139</v>
      </c>
      <c r="W18" s="8">
        <v>0</v>
      </c>
      <c r="X18" s="7">
        <v>0</v>
      </c>
      <c r="Y18" s="8">
        <v>4</v>
      </c>
      <c r="Z18" s="7">
        <v>1.1331444759206799</v>
      </c>
      <c r="AA18" s="18">
        <f t="shared" si="4"/>
        <v>1.1331444759206799E-2</v>
      </c>
      <c r="AB18" s="8">
        <v>2</v>
      </c>
      <c r="AC18" s="25">
        <v>0.56999999999999995</v>
      </c>
    </row>
    <row r="19" spans="1:29" x14ac:dyDescent="0.2">
      <c r="A19" s="23" t="s">
        <v>38</v>
      </c>
      <c r="B19" s="5" t="s">
        <v>45</v>
      </c>
      <c r="C19" s="10">
        <f t="shared" si="0"/>
        <v>113</v>
      </c>
      <c r="D19" s="6">
        <v>24</v>
      </c>
      <c r="E19" s="7">
        <v>21.2389380530973</v>
      </c>
      <c r="F19" s="8">
        <v>24</v>
      </c>
      <c r="G19" s="7">
        <v>21.2389380530973</v>
      </c>
      <c r="H19" s="18">
        <f t="shared" si="1"/>
        <v>0.4247787610619469</v>
      </c>
      <c r="I19" s="8">
        <v>12</v>
      </c>
      <c r="J19" s="7">
        <v>10.6194690265487</v>
      </c>
      <c r="K19" s="8">
        <v>26</v>
      </c>
      <c r="L19" s="7">
        <v>23.008849557522101</v>
      </c>
      <c r="M19" s="8">
        <v>5</v>
      </c>
      <c r="N19" s="7">
        <v>4.4247787610619502</v>
      </c>
      <c r="O19" s="18">
        <f t="shared" si="2"/>
        <v>0.38053097345132741</v>
      </c>
      <c r="P19" s="8">
        <v>4</v>
      </c>
      <c r="Q19" s="7">
        <v>3.5398230088495599</v>
      </c>
      <c r="R19" s="8">
        <v>13</v>
      </c>
      <c r="S19" s="7">
        <v>11.5044247787611</v>
      </c>
      <c r="T19" s="8">
        <v>1</v>
      </c>
      <c r="U19" s="7">
        <v>0.88495575221238898</v>
      </c>
      <c r="V19" s="18">
        <f t="shared" si="3"/>
        <v>0.15929203539823009</v>
      </c>
      <c r="W19" s="8">
        <v>0</v>
      </c>
      <c r="X19" s="7">
        <v>0</v>
      </c>
      <c r="Y19" s="8">
        <v>3</v>
      </c>
      <c r="Z19" s="7">
        <v>2.65486725663717</v>
      </c>
      <c r="AA19" s="18">
        <f t="shared" si="4"/>
        <v>2.6548672566371681E-2</v>
      </c>
      <c r="AB19" s="8">
        <v>1</v>
      </c>
      <c r="AC19" s="24">
        <v>0.88495575221238898</v>
      </c>
    </row>
    <row r="20" spans="1:29" x14ac:dyDescent="0.2">
      <c r="A20" s="23" t="s">
        <v>38</v>
      </c>
      <c r="B20" s="5" t="s">
        <v>46</v>
      </c>
      <c r="C20" s="10">
        <f t="shared" si="0"/>
        <v>286</v>
      </c>
      <c r="D20" s="6">
        <v>33</v>
      </c>
      <c r="E20" s="7">
        <v>11.538461538461499</v>
      </c>
      <c r="F20" s="8">
        <v>45</v>
      </c>
      <c r="G20" s="7">
        <v>15.7342657342657</v>
      </c>
      <c r="H20" s="18">
        <f t="shared" si="1"/>
        <v>0.27272727272727271</v>
      </c>
      <c r="I20" s="8">
        <v>58</v>
      </c>
      <c r="J20" s="7">
        <v>20.279720279720301</v>
      </c>
      <c r="K20" s="8">
        <v>75</v>
      </c>
      <c r="L20" s="7">
        <v>26.223776223776198</v>
      </c>
      <c r="M20" s="8">
        <v>32</v>
      </c>
      <c r="N20" s="7">
        <v>11.188811188811201</v>
      </c>
      <c r="O20" s="18">
        <f t="shared" si="2"/>
        <v>0.57692307692307687</v>
      </c>
      <c r="P20" s="8">
        <v>16</v>
      </c>
      <c r="Q20" s="7">
        <v>5.5944055944055897</v>
      </c>
      <c r="R20" s="8">
        <v>16</v>
      </c>
      <c r="S20" s="7">
        <v>5.5944055944055897</v>
      </c>
      <c r="T20" s="8">
        <v>4</v>
      </c>
      <c r="U20" s="7">
        <v>1.3986013986014001</v>
      </c>
      <c r="V20" s="18">
        <f t="shared" si="3"/>
        <v>0.12587412587412589</v>
      </c>
      <c r="W20" s="8">
        <v>2</v>
      </c>
      <c r="X20" s="7">
        <v>0.69930069930069905</v>
      </c>
      <c r="Y20" s="8">
        <v>0</v>
      </c>
      <c r="Z20" s="7">
        <v>0</v>
      </c>
      <c r="AA20" s="18">
        <f t="shared" si="4"/>
        <v>6.993006993006993E-3</v>
      </c>
      <c r="AB20" s="8">
        <v>5</v>
      </c>
      <c r="AC20" s="24">
        <v>1.7482517482517499</v>
      </c>
    </row>
    <row r="21" spans="1:29" x14ac:dyDescent="0.2">
      <c r="A21" s="23" t="s">
        <v>47</v>
      </c>
      <c r="B21" s="5" t="s">
        <v>47</v>
      </c>
      <c r="C21" s="10">
        <f t="shared" si="0"/>
        <v>491</v>
      </c>
      <c r="D21" s="6">
        <v>58</v>
      </c>
      <c r="E21" s="7">
        <v>11.8126272912424</v>
      </c>
      <c r="F21" s="8">
        <v>33</v>
      </c>
      <c r="G21" s="7">
        <v>6.7209775967413403</v>
      </c>
      <c r="H21" s="18">
        <f t="shared" si="1"/>
        <v>0.18533604887983707</v>
      </c>
      <c r="I21" s="8">
        <v>57</v>
      </c>
      <c r="J21" s="7">
        <v>11.6089613034623</v>
      </c>
      <c r="K21" s="8">
        <v>63</v>
      </c>
      <c r="L21" s="7">
        <v>12.8309572301426</v>
      </c>
      <c r="M21" s="8">
        <v>59</v>
      </c>
      <c r="N21" s="7">
        <v>12.016293279022401</v>
      </c>
      <c r="O21" s="18">
        <f t="shared" si="2"/>
        <v>0.36456211812627293</v>
      </c>
      <c r="P21" s="8">
        <v>58</v>
      </c>
      <c r="Q21" s="7">
        <v>11.8126272912424</v>
      </c>
      <c r="R21" s="8">
        <v>45</v>
      </c>
      <c r="S21" s="7">
        <v>9.1649694501018306</v>
      </c>
      <c r="T21" s="8">
        <v>30</v>
      </c>
      <c r="U21" s="7">
        <v>6.1099796334012204</v>
      </c>
      <c r="V21" s="18">
        <f t="shared" si="3"/>
        <v>0.2708757637474542</v>
      </c>
      <c r="W21" s="8">
        <v>27</v>
      </c>
      <c r="X21" s="7">
        <v>5.4989816700610996</v>
      </c>
      <c r="Y21" s="8">
        <v>21</v>
      </c>
      <c r="Z21" s="7">
        <v>4.2769857433808598</v>
      </c>
      <c r="AA21" s="18">
        <f t="shared" si="4"/>
        <v>9.775967413441955E-2</v>
      </c>
      <c r="AB21" s="8">
        <v>40</v>
      </c>
      <c r="AC21" s="24">
        <v>8.1466395112016308</v>
      </c>
    </row>
    <row r="22" spans="1:29" x14ac:dyDescent="0.2">
      <c r="A22" s="23" t="s">
        <v>48</v>
      </c>
      <c r="B22" s="5" t="s">
        <v>49</v>
      </c>
      <c r="C22" s="10">
        <f t="shared" si="0"/>
        <v>162</v>
      </c>
      <c r="D22" s="6">
        <v>44</v>
      </c>
      <c r="E22" s="7">
        <v>27.160493827160501</v>
      </c>
      <c r="F22" s="8">
        <v>18</v>
      </c>
      <c r="G22" s="7">
        <v>11.1111111111111</v>
      </c>
      <c r="H22" s="18">
        <f t="shared" si="1"/>
        <v>0.38271604938271603</v>
      </c>
      <c r="I22" s="8">
        <v>18</v>
      </c>
      <c r="J22" s="7">
        <v>11.1111111111111</v>
      </c>
      <c r="K22" s="8">
        <v>23</v>
      </c>
      <c r="L22" s="7">
        <v>14.1975308641975</v>
      </c>
      <c r="M22" s="8">
        <v>15</v>
      </c>
      <c r="N22" s="7">
        <v>9.2592592592592595</v>
      </c>
      <c r="O22" s="18">
        <f t="shared" si="2"/>
        <v>0.34567901234567899</v>
      </c>
      <c r="P22" s="8">
        <v>8</v>
      </c>
      <c r="Q22" s="7">
        <v>4.9382716049382704</v>
      </c>
      <c r="R22" s="8">
        <v>11</v>
      </c>
      <c r="S22" s="7">
        <v>6.7901234567901199</v>
      </c>
      <c r="T22" s="8">
        <v>8</v>
      </c>
      <c r="U22" s="7">
        <v>4.9382716049382704</v>
      </c>
      <c r="V22" s="18">
        <f t="shared" si="3"/>
        <v>0.16666666666666666</v>
      </c>
      <c r="W22" s="8">
        <v>2</v>
      </c>
      <c r="X22" s="7">
        <v>1.2345679012345701</v>
      </c>
      <c r="Y22" s="8">
        <v>6</v>
      </c>
      <c r="Z22" s="7">
        <v>3.7037037037037002</v>
      </c>
      <c r="AA22" s="18">
        <f t="shared" si="4"/>
        <v>4.9382716049382713E-2</v>
      </c>
      <c r="AB22" s="8">
        <v>9</v>
      </c>
      <c r="AC22" s="24">
        <v>5.5555555555555598</v>
      </c>
    </row>
    <row r="23" spans="1:29" x14ac:dyDescent="0.2">
      <c r="A23" s="23" t="s">
        <v>48</v>
      </c>
      <c r="B23" s="5" t="s">
        <v>50</v>
      </c>
      <c r="C23" s="10">
        <f t="shared" si="0"/>
        <v>29</v>
      </c>
      <c r="D23" s="6">
        <v>18</v>
      </c>
      <c r="E23" s="7">
        <v>62.068965517241402</v>
      </c>
      <c r="F23" s="8">
        <v>4</v>
      </c>
      <c r="G23" s="7">
        <v>13.7931034482759</v>
      </c>
      <c r="H23" s="18">
        <f t="shared" si="1"/>
        <v>0.75862068965517238</v>
      </c>
      <c r="I23" s="8">
        <v>2</v>
      </c>
      <c r="J23" s="7">
        <v>6.8965517241379297</v>
      </c>
      <c r="K23" s="8">
        <v>2</v>
      </c>
      <c r="L23" s="7">
        <v>6.8965517241379297</v>
      </c>
      <c r="M23" s="8">
        <v>1</v>
      </c>
      <c r="N23" s="7">
        <v>3.4482758620689702</v>
      </c>
      <c r="O23" s="18">
        <f t="shared" si="2"/>
        <v>0.17241379310344829</v>
      </c>
      <c r="P23" s="8">
        <v>0</v>
      </c>
      <c r="Q23" s="7">
        <v>0</v>
      </c>
      <c r="R23" s="8">
        <v>1</v>
      </c>
      <c r="S23" s="7">
        <v>3.4482758620689702</v>
      </c>
      <c r="T23" s="8">
        <v>0</v>
      </c>
      <c r="U23" s="7">
        <v>0</v>
      </c>
      <c r="V23" s="18">
        <f t="shared" si="3"/>
        <v>3.4482758620689655E-2</v>
      </c>
      <c r="W23" s="8">
        <v>0</v>
      </c>
      <c r="X23" s="7">
        <v>0</v>
      </c>
      <c r="Y23" s="8">
        <v>1</v>
      </c>
      <c r="Z23" s="7">
        <v>3.4482758620689702</v>
      </c>
      <c r="AA23" s="18">
        <f t="shared" si="4"/>
        <v>3.4482758620689655E-2</v>
      </c>
      <c r="AB23" s="8">
        <v>0</v>
      </c>
      <c r="AC23" s="24">
        <v>0</v>
      </c>
    </row>
    <row r="24" spans="1:29" x14ac:dyDescent="0.2">
      <c r="A24" s="23" t="s">
        <v>48</v>
      </c>
      <c r="B24" s="5" t="s">
        <v>51</v>
      </c>
      <c r="C24" s="10">
        <f t="shared" si="0"/>
        <v>32</v>
      </c>
      <c r="D24" s="6">
        <v>11</v>
      </c>
      <c r="E24" s="7">
        <v>34.375</v>
      </c>
      <c r="F24" s="8">
        <v>5</v>
      </c>
      <c r="G24" s="7">
        <v>15.625</v>
      </c>
      <c r="H24" s="18">
        <f t="shared" si="1"/>
        <v>0.5</v>
      </c>
      <c r="I24" s="8">
        <v>2</v>
      </c>
      <c r="J24" s="7">
        <v>6.25</v>
      </c>
      <c r="K24" s="8">
        <v>3</v>
      </c>
      <c r="L24" s="7">
        <v>9.375</v>
      </c>
      <c r="M24" s="8">
        <v>3</v>
      </c>
      <c r="N24" s="7">
        <v>9.375</v>
      </c>
      <c r="O24" s="18">
        <f t="shared" si="2"/>
        <v>0.25</v>
      </c>
      <c r="P24" s="8">
        <v>0</v>
      </c>
      <c r="Q24" s="7">
        <v>0</v>
      </c>
      <c r="R24" s="8">
        <v>2</v>
      </c>
      <c r="S24" s="7">
        <v>6.25</v>
      </c>
      <c r="T24" s="8">
        <v>1</v>
      </c>
      <c r="U24" s="7">
        <v>3.125</v>
      </c>
      <c r="V24" s="18">
        <f t="shared" si="3"/>
        <v>9.375E-2</v>
      </c>
      <c r="W24" s="8">
        <v>0</v>
      </c>
      <c r="X24" s="7">
        <v>0</v>
      </c>
      <c r="Y24" s="8">
        <v>3</v>
      </c>
      <c r="Z24" s="7">
        <v>9.375</v>
      </c>
      <c r="AA24" s="18">
        <f t="shared" si="4"/>
        <v>9.375E-2</v>
      </c>
      <c r="AB24" s="8">
        <v>2</v>
      </c>
      <c r="AC24" s="24">
        <v>6.25</v>
      </c>
    </row>
    <row r="25" spans="1:29" x14ac:dyDescent="0.2">
      <c r="A25" s="23" t="s">
        <v>48</v>
      </c>
      <c r="B25" s="5" t="s">
        <v>52</v>
      </c>
      <c r="C25" s="10">
        <f t="shared" si="0"/>
        <v>130</v>
      </c>
      <c r="D25" s="6">
        <v>26</v>
      </c>
      <c r="E25" s="7">
        <v>20</v>
      </c>
      <c r="F25" s="8">
        <v>6</v>
      </c>
      <c r="G25" s="7">
        <v>4.6153846153846203</v>
      </c>
      <c r="H25" s="18">
        <f t="shared" si="1"/>
        <v>0.24615384615384617</v>
      </c>
      <c r="I25" s="8">
        <v>15</v>
      </c>
      <c r="J25" s="7">
        <v>11.538461538461499</v>
      </c>
      <c r="K25" s="8">
        <v>23</v>
      </c>
      <c r="L25" s="7">
        <v>17.692307692307701</v>
      </c>
      <c r="M25" s="8">
        <v>18</v>
      </c>
      <c r="N25" s="7">
        <v>13.846153846153801</v>
      </c>
      <c r="O25" s="18">
        <f t="shared" si="2"/>
        <v>0.43076923076923079</v>
      </c>
      <c r="P25" s="8">
        <v>10</v>
      </c>
      <c r="Q25" s="7">
        <v>7.6923076923076898</v>
      </c>
      <c r="R25" s="8">
        <v>13</v>
      </c>
      <c r="S25" s="7">
        <v>10</v>
      </c>
      <c r="T25" s="8">
        <v>7</v>
      </c>
      <c r="U25" s="7">
        <v>5.3846153846153904</v>
      </c>
      <c r="V25" s="18">
        <f t="shared" si="3"/>
        <v>0.23076923076923078</v>
      </c>
      <c r="W25" s="8">
        <v>0</v>
      </c>
      <c r="X25" s="7">
        <v>0</v>
      </c>
      <c r="Y25" s="8">
        <v>5</v>
      </c>
      <c r="Z25" s="7">
        <v>3.8461538461538498</v>
      </c>
      <c r="AA25" s="18">
        <f t="shared" si="4"/>
        <v>3.8461538461538464E-2</v>
      </c>
      <c r="AB25" s="8">
        <v>7</v>
      </c>
      <c r="AC25" s="24">
        <v>5.3846153846153904</v>
      </c>
    </row>
    <row r="26" spans="1:29" x14ac:dyDescent="0.2">
      <c r="A26" s="23" t="s">
        <v>48</v>
      </c>
      <c r="B26" s="5" t="s">
        <v>53</v>
      </c>
      <c r="C26" s="10">
        <f t="shared" si="0"/>
        <v>261</v>
      </c>
      <c r="D26" s="6">
        <v>57</v>
      </c>
      <c r="E26" s="7">
        <v>21.839080459770098</v>
      </c>
      <c r="F26" s="8">
        <v>35</v>
      </c>
      <c r="G26" s="7">
        <v>13.4099616858238</v>
      </c>
      <c r="H26" s="18">
        <f t="shared" si="1"/>
        <v>0.35249042145593867</v>
      </c>
      <c r="I26" s="8">
        <v>26</v>
      </c>
      <c r="J26" s="7">
        <v>9.9616858237547898</v>
      </c>
      <c r="K26" s="8">
        <v>48</v>
      </c>
      <c r="L26" s="7">
        <v>18.390804597701099</v>
      </c>
      <c r="M26" s="8">
        <v>21</v>
      </c>
      <c r="N26" s="7">
        <v>8.0459770114942497</v>
      </c>
      <c r="O26" s="18">
        <f t="shared" si="2"/>
        <v>0.36398467432950193</v>
      </c>
      <c r="P26" s="8">
        <v>13</v>
      </c>
      <c r="Q26" s="7">
        <v>4.9808429118773896</v>
      </c>
      <c r="R26" s="8">
        <v>25</v>
      </c>
      <c r="S26" s="7">
        <v>9.5785440613026793</v>
      </c>
      <c r="T26" s="8">
        <v>7</v>
      </c>
      <c r="U26" s="7">
        <v>2.6819923371647501</v>
      </c>
      <c r="V26" s="18">
        <f t="shared" si="3"/>
        <v>0.17241379310344829</v>
      </c>
      <c r="W26" s="8">
        <v>3</v>
      </c>
      <c r="X26" s="7">
        <v>1.14942528735632</v>
      </c>
      <c r="Y26" s="8">
        <v>6</v>
      </c>
      <c r="Z26" s="7">
        <v>2.29885057471264</v>
      </c>
      <c r="AA26" s="18">
        <f t="shared" si="4"/>
        <v>3.4482758620689655E-2</v>
      </c>
      <c r="AB26" s="8">
        <v>20</v>
      </c>
      <c r="AC26" s="24">
        <v>7.6628352490421499</v>
      </c>
    </row>
    <row r="27" spans="1:29" x14ac:dyDescent="0.2">
      <c r="A27" s="23" t="s">
        <v>48</v>
      </c>
      <c r="B27" s="5" t="s">
        <v>54</v>
      </c>
      <c r="C27" s="10">
        <f t="shared" si="0"/>
        <v>237</v>
      </c>
      <c r="D27" s="6">
        <v>43</v>
      </c>
      <c r="E27" s="7">
        <v>18.1434599156118</v>
      </c>
      <c r="F27" s="8">
        <v>30</v>
      </c>
      <c r="G27" s="7">
        <v>12.6582278481013</v>
      </c>
      <c r="H27" s="18">
        <f t="shared" si="1"/>
        <v>0.30801687763713081</v>
      </c>
      <c r="I27" s="8">
        <v>38</v>
      </c>
      <c r="J27" s="7">
        <v>16.033755274261601</v>
      </c>
      <c r="K27" s="8">
        <v>40</v>
      </c>
      <c r="L27" s="7">
        <v>16.877637130801698</v>
      </c>
      <c r="M27" s="8">
        <v>31</v>
      </c>
      <c r="N27" s="7">
        <v>13.0801687763713</v>
      </c>
      <c r="O27" s="18">
        <f t="shared" si="2"/>
        <v>0.45991561181434598</v>
      </c>
      <c r="P27" s="8">
        <v>21</v>
      </c>
      <c r="Q27" s="7">
        <v>8.8607594936708907</v>
      </c>
      <c r="R27" s="8">
        <v>18</v>
      </c>
      <c r="S27" s="7">
        <v>7.59493670886076</v>
      </c>
      <c r="T27" s="8">
        <v>6</v>
      </c>
      <c r="U27" s="7">
        <v>2.5316455696202498</v>
      </c>
      <c r="V27" s="18">
        <f t="shared" si="3"/>
        <v>0.189873417721519</v>
      </c>
      <c r="W27" s="8">
        <v>3</v>
      </c>
      <c r="X27" s="7">
        <v>1.26582278481013</v>
      </c>
      <c r="Y27" s="8">
        <v>3</v>
      </c>
      <c r="Z27" s="7">
        <v>1.26582278481013</v>
      </c>
      <c r="AA27" s="18">
        <f t="shared" si="4"/>
        <v>2.5316455696202531E-2</v>
      </c>
      <c r="AB27" s="8">
        <v>4</v>
      </c>
      <c r="AC27" s="24">
        <v>1.6877637130801699</v>
      </c>
    </row>
    <row r="28" spans="1:29" x14ac:dyDescent="0.2">
      <c r="A28" s="23" t="s">
        <v>55</v>
      </c>
      <c r="B28" s="5" t="s">
        <v>55</v>
      </c>
      <c r="C28" s="10">
        <f t="shared" si="0"/>
        <v>721</v>
      </c>
      <c r="D28" s="11">
        <v>233</v>
      </c>
      <c r="E28" s="7">
        <v>32.316227461858503</v>
      </c>
      <c r="F28" s="8">
        <v>81</v>
      </c>
      <c r="G28" s="7">
        <v>11.2343966712899</v>
      </c>
      <c r="H28" s="18">
        <f t="shared" si="1"/>
        <v>0.43550624133148402</v>
      </c>
      <c r="I28" s="8">
        <v>69</v>
      </c>
      <c r="J28" s="7">
        <v>9.5700416088765596</v>
      </c>
      <c r="K28" s="8">
        <v>70</v>
      </c>
      <c r="L28" s="7">
        <v>9.7087378640776691</v>
      </c>
      <c r="M28" s="8">
        <v>44</v>
      </c>
      <c r="N28" s="7">
        <v>6.1026352288488201</v>
      </c>
      <c r="O28" s="18">
        <f t="shared" si="2"/>
        <v>0.25381414701803051</v>
      </c>
      <c r="P28" s="8">
        <v>30</v>
      </c>
      <c r="Q28" s="7">
        <v>4.1608876560332897</v>
      </c>
      <c r="R28" s="8">
        <v>65</v>
      </c>
      <c r="S28" s="7">
        <v>9.0152565880721198</v>
      </c>
      <c r="T28" s="8">
        <v>32</v>
      </c>
      <c r="U28" s="7">
        <v>4.4382801664355096</v>
      </c>
      <c r="V28" s="18">
        <f t="shared" si="3"/>
        <v>0.17614424410540916</v>
      </c>
      <c r="W28" s="8">
        <v>18</v>
      </c>
      <c r="X28" s="7">
        <v>2.4965325936199698</v>
      </c>
      <c r="Y28" s="8">
        <v>31</v>
      </c>
      <c r="Z28" s="7">
        <v>4.2995839112344001</v>
      </c>
      <c r="AA28" s="18">
        <f t="shared" si="4"/>
        <v>6.7961165048543687E-2</v>
      </c>
      <c r="AB28" s="8">
        <v>48</v>
      </c>
      <c r="AC28" s="24">
        <v>6.65742024965326</v>
      </c>
    </row>
    <row r="29" spans="1:29" x14ac:dyDescent="0.2">
      <c r="A29" s="23" t="s">
        <v>56</v>
      </c>
      <c r="B29" s="5" t="s">
        <v>57</v>
      </c>
      <c r="C29" s="10">
        <f t="shared" si="0"/>
        <v>381</v>
      </c>
      <c r="D29" s="11">
        <v>261</v>
      </c>
      <c r="E29" s="7">
        <v>68.503937007874001</v>
      </c>
      <c r="F29" s="8">
        <v>72</v>
      </c>
      <c r="G29" s="7">
        <v>18.8976377952756</v>
      </c>
      <c r="H29" s="18">
        <f t="shared" si="1"/>
        <v>0.87401574803149606</v>
      </c>
      <c r="I29" s="8">
        <v>16</v>
      </c>
      <c r="J29" s="7">
        <v>4.1994750656167996</v>
      </c>
      <c r="K29" s="8">
        <v>20</v>
      </c>
      <c r="L29" s="7">
        <v>5.2493438320210002</v>
      </c>
      <c r="M29" s="8">
        <v>3</v>
      </c>
      <c r="N29" s="7">
        <v>0.78740157480314998</v>
      </c>
      <c r="O29" s="18">
        <f t="shared" si="2"/>
        <v>0.10236220472440945</v>
      </c>
      <c r="P29" s="8">
        <v>3</v>
      </c>
      <c r="Q29" s="7">
        <v>0.78740157480314998</v>
      </c>
      <c r="R29" s="8">
        <v>0</v>
      </c>
      <c r="S29" s="7">
        <v>0</v>
      </c>
      <c r="T29" s="8">
        <v>1</v>
      </c>
      <c r="U29" s="7">
        <v>0.26246719160104998</v>
      </c>
      <c r="V29" s="18">
        <f t="shared" si="3"/>
        <v>1.0498687664041995E-2</v>
      </c>
      <c r="W29" s="8">
        <v>1</v>
      </c>
      <c r="X29" s="7">
        <v>0.26246719160104998</v>
      </c>
      <c r="Y29" s="8">
        <v>2</v>
      </c>
      <c r="Z29" s="7">
        <v>0.52493438320209995</v>
      </c>
      <c r="AA29" s="18">
        <f t="shared" si="4"/>
        <v>7.874015748031496E-3</v>
      </c>
      <c r="AB29" s="8">
        <v>2</v>
      </c>
      <c r="AC29" s="24">
        <v>0.52493438320209995</v>
      </c>
    </row>
    <row r="30" spans="1:29" x14ac:dyDescent="0.2">
      <c r="A30" s="23" t="s">
        <v>58</v>
      </c>
      <c r="B30" s="5" t="s">
        <v>58</v>
      </c>
      <c r="C30" s="10">
        <f t="shared" si="0"/>
        <v>596</v>
      </c>
      <c r="D30" s="6">
        <v>70</v>
      </c>
      <c r="E30" s="7">
        <v>11.744966442953</v>
      </c>
      <c r="F30" s="8">
        <v>53</v>
      </c>
      <c r="G30" s="7">
        <v>8.8926174496644297</v>
      </c>
      <c r="H30" s="18">
        <f t="shared" si="1"/>
        <v>0.2063758389261745</v>
      </c>
      <c r="I30" s="8">
        <v>61</v>
      </c>
      <c r="J30" s="7">
        <v>10.2348993288591</v>
      </c>
      <c r="K30" s="8">
        <v>100</v>
      </c>
      <c r="L30" s="7">
        <v>16.778523489932901</v>
      </c>
      <c r="M30" s="8">
        <v>79</v>
      </c>
      <c r="N30" s="7">
        <v>13.255033557047</v>
      </c>
      <c r="O30" s="18">
        <f t="shared" si="2"/>
        <v>0.40268456375838924</v>
      </c>
      <c r="P30" s="8">
        <v>65</v>
      </c>
      <c r="Q30" s="7">
        <v>10.906040268456399</v>
      </c>
      <c r="R30" s="8">
        <v>57</v>
      </c>
      <c r="S30" s="7">
        <v>9.5637583892617393</v>
      </c>
      <c r="T30" s="8">
        <v>39</v>
      </c>
      <c r="U30" s="7">
        <v>6.5436241610738302</v>
      </c>
      <c r="V30" s="18">
        <f t="shared" si="3"/>
        <v>0.27013422818791949</v>
      </c>
      <c r="W30" s="8">
        <v>24</v>
      </c>
      <c r="X30" s="7">
        <v>4.0268456375838904</v>
      </c>
      <c r="Y30" s="8">
        <v>29</v>
      </c>
      <c r="Z30" s="7">
        <v>4.8657718120805402</v>
      </c>
      <c r="AA30" s="18">
        <f t="shared" si="4"/>
        <v>8.8926174496644292E-2</v>
      </c>
      <c r="AB30" s="8">
        <v>19</v>
      </c>
      <c r="AC30" s="24">
        <v>3.1879194630872498</v>
      </c>
    </row>
    <row r="31" spans="1:29" x14ac:dyDescent="0.2">
      <c r="A31" s="23" t="s">
        <v>59</v>
      </c>
      <c r="B31" s="5" t="s">
        <v>60</v>
      </c>
      <c r="C31" s="10">
        <f t="shared" si="0"/>
        <v>380</v>
      </c>
      <c r="D31" s="6">
        <v>200</v>
      </c>
      <c r="E31" s="7">
        <v>52.631578947368403</v>
      </c>
      <c r="F31" s="8">
        <v>71</v>
      </c>
      <c r="G31" s="7">
        <v>18.684210526315798</v>
      </c>
      <c r="H31" s="18">
        <f t="shared" si="1"/>
        <v>0.7131578947368421</v>
      </c>
      <c r="I31" s="8">
        <v>40</v>
      </c>
      <c r="J31" s="7">
        <v>10.526315789473699</v>
      </c>
      <c r="K31" s="8">
        <v>36</v>
      </c>
      <c r="L31" s="7">
        <v>9.4736842105263204</v>
      </c>
      <c r="M31" s="8">
        <v>15</v>
      </c>
      <c r="N31" s="7">
        <v>3.9473684210526301</v>
      </c>
      <c r="O31" s="18">
        <f t="shared" si="2"/>
        <v>0.23947368421052631</v>
      </c>
      <c r="P31" s="8">
        <v>3</v>
      </c>
      <c r="Q31" s="7">
        <v>0.78947368421052599</v>
      </c>
      <c r="R31" s="8">
        <v>6</v>
      </c>
      <c r="S31" s="7">
        <v>1.57894736842105</v>
      </c>
      <c r="T31" s="8">
        <v>3</v>
      </c>
      <c r="U31" s="7">
        <v>0.78947368421052599</v>
      </c>
      <c r="V31" s="18">
        <f t="shared" si="3"/>
        <v>3.1578947368421054E-2</v>
      </c>
      <c r="W31" s="8">
        <v>2</v>
      </c>
      <c r="X31" s="7">
        <v>0.52631578947368396</v>
      </c>
      <c r="Y31" s="8">
        <v>1</v>
      </c>
      <c r="Z31" s="7">
        <v>0.26315789473684198</v>
      </c>
      <c r="AA31" s="18">
        <f t="shared" si="4"/>
        <v>7.8947368421052634E-3</v>
      </c>
      <c r="AB31" s="8">
        <v>3</v>
      </c>
      <c r="AC31" s="24">
        <v>0.78947368421052599</v>
      </c>
    </row>
    <row r="32" spans="1:29" x14ac:dyDescent="0.2">
      <c r="A32" s="23" t="s">
        <v>59</v>
      </c>
      <c r="B32" s="5" t="s">
        <v>61</v>
      </c>
      <c r="C32" s="10">
        <f t="shared" si="0"/>
        <v>175</v>
      </c>
      <c r="D32" s="6">
        <v>96</v>
      </c>
      <c r="E32" s="7">
        <v>54.857142857142897</v>
      </c>
      <c r="F32" s="8">
        <v>22</v>
      </c>
      <c r="G32" s="7">
        <v>12.5714285714286</v>
      </c>
      <c r="H32" s="18">
        <f t="shared" si="1"/>
        <v>0.67428571428571427</v>
      </c>
      <c r="I32" s="8">
        <v>22</v>
      </c>
      <c r="J32" s="7">
        <v>12.5714285714286</v>
      </c>
      <c r="K32" s="8">
        <v>14</v>
      </c>
      <c r="L32" s="7">
        <v>8</v>
      </c>
      <c r="M32" s="8">
        <v>9</v>
      </c>
      <c r="N32" s="7">
        <v>5.1428571428571397</v>
      </c>
      <c r="O32" s="18">
        <f t="shared" si="2"/>
        <v>0.25714285714285712</v>
      </c>
      <c r="P32" s="8">
        <v>5</v>
      </c>
      <c r="Q32" s="7">
        <v>2.8571428571428599</v>
      </c>
      <c r="R32" s="8">
        <v>3</v>
      </c>
      <c r="S32" s="7">
        <v>1.71428571428571</v>
      </c>
      <c r="T32" s="8">
        <v>1</v>
      </c>
      <c r="U32" s="7">
        <v>0.57142857142857095</v>
      </c>
      <c r="V32" s="18">
        <f t="shared" si="3"/>
        <v>5.1428571428571428E-2</v>
      </c>
      <c r="W32" s="8">
        <v>0</v>
      </c>
      <c r="X32" s="7">
        <v>0</v>
      </c>
      <c r="Y32" s="8">
        <v>1</v>
      </c>
      <c r="Z32" s="7">
        <v>0.57142857142857095</v>
      </c>
      <c r="AA32" s="18">
        <f t="shared" si="4"/>
        <v>5.7142857142857143E-3</v>
      </c>
      <c r="AB32" s="8">
        <v>2</v>
      </c>
      <c r="AC32" s="24">
        <v>1.1428571428571399</v>
      </c>
    </row>
    <row r="33" spans="1:29" x14ac:dyDescent="0.2">
      <c r="A33" s="23" t="s">
        <v>59</v>
      </c>
      <c r="B33" s="5" t="s">
        <v>62</v>
      </c>
      <c r="C33" s="10">
        <f t="shared" si="0"/>
        <v>990</v>
      </c>
      <c r="D33" s="6">
        <v>307</v>
      </c>
      <c r="E33" s="7">
        <v>31.010101010101</v>
      </c>
      <c r="F33" s="8">
        <v>176</v>
      </c>
      <c r="G33" s="7">
        <v>17.7777777777778</v>
      </c>
      <c r="H33" s="18">
        <f t="shared" si="1"/>
        <v>0.48787878787878786</v>
      </c>
      <c r="I33" s="8">
        <v>142</v>
      </c>
      <c r="J33" s="7">
        <v>14.3434343434343</v>
      </c>
      <c r="K33" s="8">
        <v>157</v>
      </c>
      <c r="L33" s="7">
        <v>15.858585858585901</v>
      </c>
      <c r="M33" s="8">
        <v>71</v>
      </c>
      <c r="N33" s="7">
        <v>7.1717171717171704</v>
      </c>
      <c r="O33" s="18">
        <f t="shared" si="2"/>
        <v>0.37373737373737376</v>
      </c>
      <c r="P33" s="8">
        <v>40</v>
      </c>
      <c r="Q33" s="7">
        <v>4.0404040404040398</v>
      </c>
      <c r="R33" s="8">
        <v>42</v>
      </c>
      <c r="S33" s="7">
        <v>4.2424242424242404</v>
      </c>
      <c r="T33" s="8">
        <v>11</v>
      </c>
      <c r="U33" s="7">
        <v>1.1111111111111101</v>
      </c>
      <c r="V33" s="18">
        <f t="shared" si="3"/>
        <v>9.3939393939393934E-2</v>
      </c>
      <c r="W33" s="8">
        <v>4</v>
      </c>
      <c r="X33" s="7">
        <v>0.40404040404040398</v>
      </c>
      <c r="Y33" s="8">
        <v>12</v>
      </c>
      <c r="Z33" s="7">
        <v>1.2121212121212099</v>
      </c>
      <c r="AA33" s="18">
        <f t="shared" si="4"/>
        <v>1.6161616161616162E-2</v>
      </c>
      <c r="AB33" s="8">
        <v>28</v>
      </c>
      <c r="AC33" s="24">
        <v>2.8282828282828301</v>
      </c>
    </row>
    <row r="34" spans="1:29" x14ac:dyDescent="0.2">
      <c r="A34" s="23" t="s">
        <v>59</v>
      </c>
      <c r="B34" s="5" t="s">
        <v>63</v>
      </c>
      <c r="C34" s="10">
        <f t="shared" si="0"/>
        <v>198</v>
      </c>
      <c r="D34" s="6">
        <v>57</v>
      </c>
      <c r="E34" s="7">
        <v>28.7878787878788</v>
      </c>
      <c r="F34" s="8">
        <v>39</v>
      </c>
      <c r="G34" s="7">
        <v>19.696969696969699</v>
      </c>
      <c r="H34" s="18">
        <f t="shared" si="1"/>
        <v>0.48484848484848486</v>
      </c>
      <c r="I34" s="8">
        <v>33</v>
      </c>
      <c r="J34" s="7">
        <v>16.6666666666667</v>
      </c>
      <c r="K34" s="8">
        <v>31</v>
      </c>
      <c r="L34" s="7">
        <v>15.6565656565657</v>
      </c>
      <c r="M34" s="8">
        <v>14</v>
      </c>
      <c r="N34" s="7">
        <v>7.0707070707070701</v>
      </c>
      <c r="O34" s="18">
        <f t="shared" si="2"/>
        <v>0.39393939393939392</v>
      </c>
      <c r="P34" s="8">
        <v>5</v>
      </c>
      <c r="Q34" s="7">
        <v>2.52525252525253</v>
      </c>
      <c r="R34" s="8">
        <v>9</v>
      </c>
      <c r="S34" s="7">
        <v>4.5454545454545503</v>
      </c>
      <c r="T34" s="8">
        <v>2</v>
      </c>
      <c r="U34" s="7">
        <v>1.0101010101010099</v>
      </c>
      <c r="V34" s="18">
        <f t="shared" si="3"/>
        <v>8.0808080808080815E-2</v>
      </c>
      <c r="W34" s="8">
        <v>1</v>
      </c>
      <c r="X34" s="7">
        <v>0.50505050505050497</v>
      </c>
      <c r="Y34" s="8">
        <v>4</v>
      </c>
      <c r="Z34" s="7">
        <v>2.0202020202020199</v>
      </c>
      <c r="AA34" s="18">
        <f t="shared" si="4"/>
        <v>2.5252525252525252E-2</v>
      </c>
      <c r="AB34" s="8">
        <v>3</v>
      </c>
      <c r="AC34" s="24">
        <v>1.51515151515152</v>
      </c>
    </row>
    <row r="35" spans="1:29" x14ac:dyDescent="0.2">
      <c r="A35" s="23" t="s">
        <v>64</v>
      </c>
      <c r="B35" s="5" t="s">
        <v>65</v>
      </c>
      <c r="C35" s="10">
        <f t="shared" si="0"/>
        <v>472</v>
      </c>
      <c r="D35" s="6">
        <v>82</v>
      </c>
      <c r="E35" s="7">
        <v>17.372881355932201</v>
      </c>
      <c r="F35" s="8">
        <v>66</v>
      </c>
      <c r="G35" s="7">
        <v>13.9830508474576</v>
      </c>
      <c r="H35" s="18">
        <f t="shared" si="1"/>
        <v>0.3135593220338983</v>
      </c>
      <c r="I35" s="8">
        <v>52</v>
      </c>
      <c r="J35" s="7">
        <v>11.0169491525424</v>
      </c>
      <c r="K35" s="8">
        <v>80</v>
      </c>
      <c r="L35" s="7">
        <v>16.9491525423729</v>
      </c>
      <c r="M35" s="8">
        <v>62</v>
      </c>
      <c r="N35" s="7">
        <v>13.135593220339</v>
      </c>
      <c r="O35" s="18">
        <f t="shared" si="2"/>
        <v>0.41101694915254239</v>
      </c>
      <c r="P35" s="8">
        <v>21</v>
      </c>
      <c r="Q35" s="7">
        <v>4.4491525423728797</v>
      </c>
      <c r="R35" s="8">
        <v>41</v>
      </c>
      <c r="S35" s="7">
        <v>8.6864406779661003</v>
      </c>
      <c r="T35" s="8">
        <v>20</v>
      </c>
      <c r="U35" s="7">
        <v>4.2372881355932197</v>
      </c>
      <c r="V35" s="18">
        <f t="shared" si="3"/>
        <v>0.17372881355932204</v>
      </c>
      <c r="W35" s="8">
        <v>14</v>
      </c>
      <c r="X35" s="7">
        <v>2.9661016949152499</v>
      </c>
      <c r="Y35" s="8">
        <v>21</v>
      </c>
      <c r="Z35" s="7">
        <v>4.4491525423728797</v>
      </c>
      <c r="AA35" s="18">
        <f t="shared" si="4"/>
        <v>7.4152542372881353E-2</v>
      </c>
      <c r="AB35" s="8">
        <v>13</v>
      </c>
      <c r="AC35" s="24">
        <v>2.7542372881355899</v>
      </c>
    </row>
    <row r="36" spans="1:29" x14ac:dyDescent="0.2">
      <c r="A36" s="23" t="s">
        <v>66</v>
      </c>
      <c r="B36" s="5" t="s">
        <v>67</v>
      </c>
      <c r="C36" s="10">
        <f t="shared" si="0"/>
        <v>48</v>
      </c>
      <c r="D36" s="6">
        <v>27</v>
      </c>
      <c r="E36" s="7">
        <v>56.25</v>
      </c>
      <c r="F36" s="8">
        <v>12</v>
      </c>
      <c r="G36" s="7">
        <v>25</v>
      </c>
      <c r="H36" s="18">
        <f t="shared" si="1"/>
        <v>0.8125</v>
      </c>
      <c r="I36" s="8">
        <v>1</v>
      </c>
      <c r="J36" s="7">
        <v>2.0833333333333299</v>
      </c>
      <c r="K36" s="8">
        <v>5</v>
      </c>
      <c r="L36" s="7">
        <v>10.4166666666667</v>
      </c>
      <c r="M36" s="8">
        <v>2</v>
      </c>
      <c r="N36" s="7">
        <v>4.1666666666666696</v>
      </c>
      <c r="O36" s="18">
        <f t="shared" si="2"/>
        <v>0.16666666666666666</v>
      </c>
      <c r="P36" s="8">
        <v>0</v>
      </c>
      <c r="Q36" s="7">
        <v>0</v>
      </c>
      <c r="R36" s="8">
        <v>1</v>
      </c>
      <c r="S36" s="7">
        <v>2.0833333333333299</v>
      </c>
      <c r="T36" s="8">
        <v>0</v>
      </c>
      <c r="U36" s="7">
        <v>0</v>
      </c>
      <c r="V36" s="18">
        <f t="shared" si="3"/>
        <v>2.0833333333333332E-2</v>
      </c>
      <c r="W36" s="8">
        <v>0</v>
      </c>
      <c r="X36" s="7">
        <v>0</v>
      </c>
      <c r="Y36" s="8">
        <v>0</v>
      </c>
      <c r="Z36" s="7">
        <v>0</v>
      </c>
      <c r="AA36" s="18">
        <f t="shared" si="4"/>
        <v>0</v>
      </c>
      <c r="AB36" s="8">
        <v>0</v>
      </c>
      <c r="AC36" s="24">
        <v>0</v>
      </c>
    </row>
    <row r="37" spans="1:29" x14ac:dyDescent="0.2">
      <c r="A37" s="23" t="s">
        <v>68</v>
      </c>
      <c r="B37" s="5" t="s">
        <v>68</v>
      </c>
      <c r="C37" s="10">
        <f t="shared" si="0"/>
        <v>500</v>
      </c>
      <c r="D37" s="6">
        <v>94</v>
      </c>
      <c r="E37" s="7">
        <v>18.8</v>
      </c>
      <c r="F37" s="8">
        <v>81</v>
      </c>
      <c r="G37" s="7">
        <v>16.2</v>
      </c>
      <c r="H37" s="18">
        <f t="shared" si="1"/>
        <v>0.35</v>
      </c>
      <c r="I37" s="8">
        <v>60</v>
      </c>
      <c r="J37" s="7">
        <v>12</v>
      </c>
      <c r="K37" s="8">
        <v>80</v>
      </c>
      <c r="L37" s="7">
        <v>16</v>
      </c>
      <c r="M37" s="8">
        <v>33</v>
      </c>
      <c r="N37" s="7">
        <v>6.6</v>
      </c>
      <c r="O37" s="18">
        <f t="shared" si="2"/>
        <v>0.34599999999999997</v>
      </c>
      <c r="P37" s="8">
        <v>30</v>
      </c>
      <c r="Q37" s="7">
        <v>6</v>
      </c>
      <c r="R37" s="8">
        <v>55</v>
      </c>
      <c r="S37" s="7">
        <v>11</v>
      </c>
      <c r="T37" s="8">
        <v>19</v>
      </c>
      <c r="U37" s="7">
        <v>3.8</v>
      </c>
      <c r="V37" s="18">
        <f t="shared" si="3"/>
        <v>0.20799999999999999</v>
      </c>
      <c r="W37" s="8">
        <v>12</v>
      </c>
      <c r="X37" s="7">
        <v>2.4</v>
      </c>
      <c r="Y37" s="8">
        <v>25</v>
      </c>
      <c r="Z37" s="7">
        <v>5</v>
      </c>
      <c r="AA37" s="18">
        <f t="shared" si="4"/>
        <v>7.3999999999999996E-2</v>
      </c>
      <c r="AB37" s="8">
        <v>11</v>
      </c>
      <c r="AC37" s="24">
        <v>2.2000000000000002</v>
      </c>
    </row>
    <row r="38" spans="1:29" x14ac:dyDescent="0.2">
      <c r="A38" s="23" t="s">
        <v>68</v>
      </c>
      <c r="B38" s="5" t="s">
        <v>69</v>
      </c>
      <c r="C38" s="10">
        <f t="shared" si="0"/>
        <v>87</v>
      </c>
      <c r="D38" s="6">
        <v>16</v>
      </c>
      <c r="E38" s="7">
        <v>18.390804597701099</v>
      </c>
      <c r="F38" s="8">
        <v>17</v>
      </c>
      <c r="G38" s="7">
        <v>19.540229885057499</v>
      </c>
      <c r="H38" s="18">
        <f t="shared" si="1"/>
        <v>0.37931034482758619</v>
      </c>
      <c r="I38" s="8">
        <v>12</v>
      </c>
      <c r="J38" s="7">
        <v>13.7931034482759</v>
      </c>
      <c r="K38" s="8">
        <v>12</v>
      </c>
      <c r="L38" s="7">
        <v>13.7931034482759</v>
      </c>
      <c r="M38" s="8">
        <v>13</v>
      </c>
      <c r="N38" s="7">
        <v>14.9425287356322</v>
      </c>
      <c r="O38" s="18">
        <f t="shared" si="2"/>
        <v>0.42528735632183906</v>
      </c>
      <c r="P38" s="8">
        <v>4</v>
      </c>
      <c r="Q38" s="7">
        <v>4.5977011494252897</v>
      </c>
      <c r="R38" s="8">
        <v>5</v>
      </c>
      <c r="S38" s="7">
        <v>5.7471264367816097</v>
      </c>
      <c r="T38" s="8">
        <v>2</v>
      </c>
      <c r="U38" s="7">
        <v>2.29885057471264</v>
      </c>
      <c r="V38" s="18">
        <f t="shared" si="3"/>
        <v>0.12643678160919541</v>
      </c>
      <c r="W38" s="8">
        <v>0</v>
      </c>
      <c r="X38" s="7">
        <v>0</v>
      </c>
      <c r="Y38" s="8">
        <v>0</v>
      </c>
      <c r="Z38" s="7">
        <v>0</v>
      </c>
      <c r="AA38" s="18">
        <f t="shared" si="4"/>
        <v>0</v>
      </c>
      <c r="AB38" s="8">
        <v>6</v>
      </c>
      <c r="AC38" s="24">
        <v>6.8965517241379297</v>
      </c>
    </row>
    <row r="39" spans="1:29" x14ac:dyDescent="0.2">
      <c r="A39" s="23" t="s">
        <v>70</v>
      </c>
      <c r="B39" s="5" t="s">
        <v>71</v>
      </c>
      <c r="C39" s="10">
        <f t="shared" si="0"/>
        <v>22</v>
      </c>
      <c r="D39" s="6">
        <v>15</v>
      </c>
      <c r="E39" s="7">
        <v>68.181818181818201</v>
      </c>
      <c r="F39" s="8">
        <v>1</v>
      </c>
      <c r="G39" s="7">
        <v>4.5454545454545503</v>
      </c>
      <c r="H39" s="18">
        <f t="shared" si="1"/>
        <v>0.72727272727272729</v>
      </c>
      <c r="I39" s="8">
        <v>2</v>
      </c>
      <c r="J39" s="7">
        <v>9.0909090909090899</v>
      </c>
      <c r="K39" s="8">
        <v>3</v>
      </c>
      <c r="L39" s="7">
        <v>13.636363636363599</v>
      </c>
      <c r="M39" s="8">
        <v>0</v>
      </c>
      <c r="N39" s="7">
        <v>0</v>
      </c>
      <c r="O39" s="18">
        <f t="shared" si="2"/>
        <v>0.22727272727272727</v>
      </c>
      <c r="P39" s="8">
        <v>0</v>
      </c>
      <c r="Q39" s="7">
        <v>0</v>
      </c>
      <c r="R39" s="8">
        <v>1</v>
      </c>
      <c r="S39" s="7">
        <v>4.5454545454545503</v>
      </c>
      <c r="T39" s="8">
        <v>0</v>
      </c>
      <c r="U39" s="7">
        <v>0</v>
      </c>
      <c r="V39" s="18">
        <f t="shared" si="3"/>
        <v>4.5454545454545456E-2</v>
      </c>
      <c r="W39" s="8">
        <v>0</v>
      </c>
      <c r="X39" s="7">
        <v>0</v>
      </c>
      <c r="Y39" s="8">
        <v>0</v>
      </c>
      <c r="Z39" s="7">
        <v>0</v>
      </c>
      <c r="AA39" s="18">
        <f t="shared" si="4"/>
        <v>0</v>
      </c>
      <c r="AB39" s="8">
        <v>0</v>
      </c>
      <c r="AC39" s="24">
        <v>0</v>
      </c>
    </row>
    <row r="40" spans="1:29" x14ac:dyDescent="0.2">
      <c r="A40" s="23" t="s">
        <v>72</v>
      </c>
      <c r="B40" s="5" t="s">
        <v>73</v>
      </c>
      <c r="C40" s="10">
        <f t="shared" si="0"/>
        <v>717</v>
      </c>
      <c r="D40" s="6">
        <v>67</v>
      </c>
      <c r="E40" s="7">
        <v>19.1428571428571</v>
      </c>
      <c r="F40" s="8">
        <v>65</v>
      </c>
      <c r="G40" s="7">
        <v>18.571428571428601</v>
      </c>
      <c r="H40" s="18">
        <f t="shared" si="1"/>
        <v>0.18410041841004185</v>
      </c>
      <c r="I40" s="8">
        <v>90</v>
      </c>
      <c r="J40" s="7">
        <v>11.9521912350598</v>
      </c>
      <c r="K40" s="8">
        <v>151</v>
      </c>
      <c r="L40" s="7">
        <v>20.053120849933599</v>
      </c>
      <c r="M40" s="8">
        <v>106</v>
      </c>
      <c r="N40" s="7">
        <v>14.077025232403701</v>
      </c>
      <c r="O40" s="18">
        <f t="shared" si="2"/>
        <v>0.48396094839609483</v>
      </c>
      <c r="P40" s="8">
        <v>73</v>
      </c>
      <c r="Q40" s="7">
        <v>9.6945551128818099</v>
      </c>
      <c r="R40" s="8">
        <v>65</v>
      </c>
      <c r="S40" s="7">
        <v>8.6321381142098303</v>
      </c>
      <c r="T40" s="8">
        <v>29</v>
      </c>
      <c r="U40" s="7">
        <v>3.85126162018592</v>
      </c>
      <c r="V40" s="18">
        <f t="shared" si="3"/>
        <v>0.23291492329149233</v>
      </c>
      <c r="W40" s="8">
        <v>13</v>
      </c>
      <c r="X40" s="7">
        <v>1.7264276228419699</v>
      </c>
      <c r="Y40" s="8">
        <v>28</v>
      </c>
      <c r="Z40" s="7">
        <v>3.7184594953519299</v>
      </c>
      <c r="AA40" s="18">
        <f t="shared" si="4"/>
        <v>5.7182705718270568E-2</v>
      </c>
      <c r="AB40" s="8">
        <v>30</v>
      </c>
      <c r="AC40" s="24">
        <v>3.9840637450199199</v>
      </c>
    </row>
    <row r="41" spans="1:29" x14ac:dyDescent="0.2">
      <c r="A41" s="23" t="s">
        <v>74</v>
      </c>
      <c r="B41" s="5" t="s">
        <v>75</v>
      </c>
      <c r="C41" s="10">
        <f t="shared" si="0"/>
        <v>39</v>
      </c>
      <c r="D41" s="6">
        <v>4</v>
      </c>
      <c r="E41" s="7">
        <v>10.2564102564103</v>
      </c>
      <c r="F41" s="8">
        <v>10</v>
      </c>
      <c r="G41" s="7">
        <v>25.6410256410256</v>
      </c>
      <c r="H41" s="18">
        <f t="shared" si="1"/>
        <v>0.35897435897435898</v>
      </c>
      <c r="I41" s="8">
        <v>3</v>
      </c>
      <c r="J41" s="7">
        <v>7.6923076923076898</v>
      </c>
      <c r="K41" s="8">
        <v>7</v>
      </c>
      <c r="L41" s="7">
        <v>17.948717948717899</v>
      </c>
      <c r="M41" s="8">
        <v>7</v>
      </c>
      <c r="N41" s="7">
        <v>17.948717948717899</v>
      </c>
      <c r="O41" s="18">
        <f t="shared" si="2"/>
        <v>0.4358974358974359</v>
      </c>
      <c r="P41" s="8">
        <v>0</v>
      </c>
      <c r="Q41" s="7">
        <v>0</v>
      </c>
      <c r="R41" s="8">
        <v>1</v>
      </c>
      <c r="S41" s="7">
        <v>2.5641025641025599</v>
      </c>
      <c r="T41" s="8">
        <v>3</v>
      </c>
      <c r="U41" s="7">
        <v>7.6923076923076898</v>
      </c>
      <c r="V41" s="18">
        <f t="shared" si="3"/>
        <v>0.10256410256410256</v>
      </c>
      <c r="W41" s="8">
        <v>1</v>
      </c>
      <c r="X41" s="7">
        <v>2.5641025641025599</v>
      </c>
      <c r="Y41" s="8">
        <v>2</v>
      </c>
      <c r="Z41" s="7">
        <v>5.1282051282051304</v>
      </c>
      <c r="AA41" s="18">
        <f t="shared" si="4"/>
        <v>7.6923076923076927E-2</v>
      </c>
      <c r="AB41" s="8">
        <v>1</v>
      </c>
      <c r="AC41" s="24">
        <v>2.5641025641025599</v>
      </c>
    </row>
    <row r="42" spans="1:29" x14ac:dyDescent="0.2">
      <c r="A42" s="23" t="s">
        <v>74</v>
      </c>
      <c r="B42" s="5" t="s">
        <v>76</v>
      </c>
      <c r="C42" s="10">
        <f t="shared" si="0"/>
        <v>753</v>
      </c>
      <c r="D42" s="6">
        <v>91</v>
      </c>
      <c r="E42" s="7">
        <v>12.084993359893801</v>
      </c>
      <c r="F42" s="8">
        <v>77</v>
      </c>
      <c r="G42" s="7">
        <v>10.225763612217801</v>
      </c>
      <c r="H42" s="18">
        <f t="shared" si="1"/>
        <v>0.22310756972111553</v>
      </c>
      <c r="I42" s="8">
        <v>90</v>
      </c>
      <c r="J42" s="7">
        <v>11.9521912350598</v>
      </c>
      <c r="K42" s="8">
        <v>151</v>
      </c>
      <c r="L42" s="7">
        <v>20.053120849933599</v>
      </c>
      <c r="M42" s="8">
        <v>106</v>
      </c>
      <c r="N42" s="7">
        <v>14.077025232403701</v>
      </c>
      <c r="O42" s="18">
        <f t="shared" si="2"/>
        <v>0.46082337317397076</v>
      </c>
      <c r="P42" s="8">
        <v>73</v>
      </c>
      <c r="Q42" s="7">
        <v>9.6945551128818099</v>
      </c>
      <c r="R42" s="8">
        <v>65</v>
      </c>
      <c r="S42" s="7">
        <v>8.6321381142098303</v>
      </c>
      <c r="T42" s="8">
        <v>29</v>
      </c>
      <c r="U42" s="7">
        <v>3.85126162018592</v>
      </c>
      <c r="V42" s="18">
        <f t="shared" si="3"/>
        <v>0.22177954847277556</v>
      </c>
      <c r="W42" s="8">
        <v>13</v>
      </c>
      <c r="X42" s="7">
        <v>1.7264276228419699</v>
      </c>
      <c r="Y42" s="8">
        <v>28</v>
      </c>
      <c r="Z42" s="7">
        <v>3.7184594953519299</v>
      </c>
      <c r="AA42" s="18">
        <f t="shared" si="4"/>
        <v>5.4448871181938911E-2</v>
      </c>
      <c r="AB42" s="8">
        <v>30</v>
      </c>
      <c r="AC42" s="24">
        <v>3.9840637450199199</v>
      </c>
    </row>
    <row r="43" spans="1:29" x14ac:dyDescent="0.2">
      <c r="A43" s="23" t="s">
        <v>77</v>
      </c>
      <c r="B43" s="5" t="s">
        <v>77</v>
      </c>
      <c r="C43" s="10">
        <f t="shared" si="0"/>
        <v>612</v>
      </c>
      <c r="D43" s="12">
        <v>178</v>
      </c>
      <c r="E43" s="9">
        <v>29.084967320261399</v>
      </c>
      <c r="F43" s="10">
        <v>63</v>
      </c>
      <c r="G43" s="7">
        <v>10.294117647058799</v>
      </c>
      <c r="H43" s="18">
        <f t="shared" si="1"/>
        <v>0.3937908496732026</v>
      </c>
      <c r="I43" s="10">
        <v>53</v>
      </c>
      <c r="J43" s="7">
        <v>8.6601307189542496</v>
      </c>
      <c r="K43" s="10">
        <v>70</v>
      </c>
      <c r="L43" s="7">
        <v>11.437908496732</v>
      </c>
      <c r="M43" s="10">
        <v>40</v>
      </c>
      <c r="N43" s="7">
        <v>6.5359477124182996</v>
      </c>
      <c r="O43" s="18">
        <f t="shared" si="2"/>
        <v>0.26633986928104575</v>
      </c>
      <c r="P43" s="10">
        <v>40</v>
      </c>
      <c r="Q43" s="7">
        <v>6.5359477124182996</v>
      </c>
      <c r="R43" s="10">
        <v>44</v>
      </c>
      <c r="S43" s="7">
        <v>7.18954248366013</v>
      </c>
      <c r="T43" s="10">
        <v>33</v>
      </c>
      <c r="U43" s="7">
        <v>5.3921568627451002</v>
      </c>
      <c r="V43" s="18">
        <f t="shared" si="3"/>
        <v>0.19117647058823528</v>
      </c>
      <c r="W43" s="10">
        <v>26</v>
      </c>
      <c r="X43" s="7">
        <v>4.2483660130718999</v>
      </c>
      <c r="Y43" s="10">
        <v>26</v>
      </c>
      <c r="Z43" s="7">
        <v>4.2483660130718999</v>
      </c>
      <c r="AA43" s="18">
        <f t="shared" si="4"/>
        <v>8.4967320261437912E-2</v>
      </c>
      <c r="AB43" s="10">
        <v>39</v>
      </c>
      <c r="AC43" s="24">
        <v>6.37254901960784</v>
      </c>
    </row>
    <row r="44" spans="1:29" x14ac:dyDescent="0.2">
      <c r="A44" s="23" t="s">
        <v>78</v>
      </c>
      <c r="B44" s="5" t="s">
        <v>79</v>
      </c>
      <c r="C44" s="10">
        <f t="shared" si="0"/>
        <v>44</v>
      </c>
      <c r="D44" s="6">
        <v>19</v>
      </c>
      <c r="E44" s="7">
        <v>43.181818181818201</v>
      </c>
      <c r="F44" s="8">
        <v>6</v>
      </c>
      <c r="G44" s="7">
        <v>13.636363636363599</v>
      </c>
      <c r="H44" s="18">
        <f t="shared" si="1"/>
        <v>0.56818181818181823</v>
      </c>
      <c r="I44" s="13">
        <v>9</v>
      </c>
      <c r="J44" s="7">
        <v>20.454545454545499</v>
      </c>
      <c r="K44" s="8">
        <v>2</v>
      </c>
      <c r="L44" s="7">
        <v>4.5454545454545503</v>
      </c>
      <c r="M44" s="8">
        <v>0</v>
      </c>
      <c r="N44" s="7">
        <v>0</v>
      </c>
      <c r="O44" s="18">
        <f t="shared" si="2"/>
        <v>0.25</v>
      </c>
      <c r="P44" s="8">
        <v>1</v>
      </c>
      <c r="Q44" s="7">
        <v>2.2727272727272698</v>
      </c>
      <c r="R44" s="8">
        <v>4</v>
      </c>
      <c r="S44" s="7">
        <v>9.0909090909090899</v>
      </c>
      <c r="T44" s="8">
        <v>0</v>
      </c>
      <c r="U44" s="7">
        <v>0</v>
      </c>
      <c r="V44" s="18">
        <f t="shared" si="3"/>
        <v>0.11363636363636363</v>
      </c>
      <c r="W44" s="8">
        <v>0</v>
      </c>
      <c r="X44" s="7">
        <v>0</v>
      </c>
      <c r="Y44" s="8">
        <v>1</v>
      </c>
      <c r="Z44" s="7">
        <v>2.2727272727272698</v>
      </c>
      <c r="AA44" s="18">
        <f t="shared" si="4"/>
        <v>2.2727272727272728E-2</v>
      </c>
      <c r="AB44" s="8">
        <v>2</v>
      </c>
      <c r="AC44" s="24">
        <v>4.5454545454545503</v>
      </c>
    </row>
    <row r="45" spans="1:29" x14ac:dyDescent="0.2">
      <c r="A45" s="23" t="s">
        <v>78</v>
      </c>
      <c r="B45" s="5" t="s">
        <v>80</v>
      </c>
      <c r="C45" s="10">
        <f t="shared" si="0"/>
        <v>59</v>
      </c>
      <c r="D45" s="6">
        <v>18</v>
      </c>
      <c r="E45" s="7">
        <v>30.508474576271201</v>
      </c>
      <c r="F45" s="8">
        <v>7</v>
      </c>
      <c r="G45" s="7">
        <v>11.864406779661</v>
      </c>
      <c r="H45" s="18">
        <f t="shared" si="1"/>
        <v>0.42372881355932202</v>
      </c>
      <c r="I45" s="8">
        <v>7</v>
      </c>
      <c r="J45" s="7">
        <v>11.864406779661</v>
      </c>
      <c r="K45" s="8">
        <v>8</v>
      </c>
      <c r="L45" s="7">
        <v>13.559322033898299</v>
      </c>
      <c r="M45" s="8">
        <v>8</v>
      </c>
      <c r="N45" s="7">
        <v>13.559322033898299</v>
      </c>
      <c r="O45" s="18">
        <f t="shared" si="2"/>
        <v>0.38983050847457629</v>
      </c>
      <c r="P45" s="8">
        <v>2</v>
      </c>
      <c r="Q45" s="7">
        <v>3.3898305084745801</v>
      </c>
      <c r="R45" s="8">
        <v>1</v>
      </c>
      <c r="S45" s="7">
        <v>1.6949152542372901</v>
      </c>
      <c r="T45" s="8">
        <v>0</v>
      </c>
      <c r="U45" s="7">
        <v>0</v>
      </c>
      <c r="V45" s="18">
        <f t="shared" si="3"/>
        <v>5.0847457627118647E-2</v>
      </c>
      <c r="W45" s="8">
        <v>1</v>
      </c>
      <c r="X45" s="7">
        <v>1.6949152542372901</v>
      </c>
      <c r="Y45" s="8">
        <v>2</v>
      </c>
      <c r="Z45" s="7">
        <v>3.3898305084745801</v>
      </c>
      <c r="AA45" s="18">
        <f t="shared" si="4"/>
        <v>5.0847457627118647E-2</v>
      </c>
      <c r="AB45" s="8">
        <v>5</v>
      </c>
      <c r="AC45" s="24">
        <v>8.4745762711864394</v>
      </c>
    </row>
    <row r="46" spans="1:29" x14ac:dyDescent="0.2">
      <c r="A46" s="23" t="s">
        <v>78</v>
      </c>
      <c r="B46" s="5" t="s">
        <v>81</v>
      </c>
      <c r="C46" s="10">
        <f t="shared" si="0"/>
        <v>180</v>
      </c>
      <c r="D46" s="6">
        <v>22</v>
      </c>
      <c r="E46" s="7">
        <v>12.2222222222222</v>
      </c>
      <c r="F46" s="8">
        <v>18</v>
      </c>
      <c r="G46" s="7">
        <v>10</v>
      </c>
      <c r="H46" s="18">
        <f t="shared" si="1"/>
        <v>0.22222222222222221</v>
      </c>
      <c r="I46" s="8">
        <v>16</v>
      </c>
      <c r="J46" s="7">
        <v>8.8888888888888893</v>
      </c>
      <c r="K46" s="8">
        <v>26</v>
      </c>
      <c r="L46" s="7">
        <v>14.4444444444444</v>
      </c>
      <c r="M46" s="8">
        <v>12</v>
      </c>
      <c r="N46" s="7">
        <v>6.6666666666666696</v>
      </c>
      <c r="O46" s="18">
        <f t="shared" si="2"/>
        <v>0.3</v>
      </c>
      <c r="P46" s="8">
        <v>15</v>
      </c>
      <c r="Q46" s="7">
        <v>8.3333333333333304</v>
      </c>
      <c r="R46" s="8">
        <v>14</v>
      </c>
      <c r="S46" s="7">
        <v>7.7777777777777803</v>
      </c>
      <c r="T46" s="8">
        <v>12</v>
      </c>
      <c r="U46" s="7">
        <v>6.6666666666666696</v>
      </c>
      <c r="V46" s="18">
        <f t="shared" si="3"/>
        <v>0.22777777777777777</v>
      </c>
      <c r="W46" s="8">
        <v>9</v>
      </c>
      <c r="X46" s="7">
        <v>5</v>
      </c>
      <c r="Y46" s="8">
        <v>6</v>
      </c>
      <c r="Z46" s="7">
        <v>3.3333333333333299</v>
      </c>
      <c r="AA46" s="18">
        <f t="shared" si="4"/>
        <v>8.3333333333333329E-2</v>
      </c>
      <c r="AB46" s="8">
        <v>30</v>
      </c>
      <c r="AC46" s="24">
        <v>16.6666666666667</v>
      </c>
    </row>
    <row r="47" spans="1:29" x14ac:dyDescent="0.2">
      <c r="A47" s="23" t="s">
        <v>78</v>
      </c>
      <c r="B47" s="5" t="s">
        <v>82</v>
      </c>
      <c r="C47" s="10">
        <f t="shared" si="0"/>
        <v>97</v>
      </c>
      <c r="D47" s="6">
        <v>37</v>
      </c>
      <c r="E47" s="7">
        <v>38.144329896907202</v>
      </c>
      <c r="F47" s="8">
        <v>10</v>
      </c>
      <c r="G47" s="7">
        <v>10.3092783505155</v>
      </c>
      <c r="H47" s="18">
        <f t="shared" si="1"/>
        <v>0.4845360824742268</v>
      </c>
      <c r="I47" s="8">
        <v>14</v>
      </c>
      <c r="J47" s="7">
        <v>14.4329896907216</v>
      </c>
      <c r="K47" s="8">
        <v>15</v>
      </c>
      <c r="L47" s="7">
        <v>15.4639175257732</v>
      </c>
      <c r="M47" s="8">
        <v>7</v>
      </c>
      <c r="N47" s="7">
        <v>7.2164948453608204</v>
      </c>
      <c r="O47" s="18">
        <f t="shared" si="2"/>
        <v>0.37113402061855671</v>
      </c>
      <c r="P47" s="8">
        <v>4</v>
      </c>
      <c r="Q47" s="7">
        <v>4.1237113402061896</v>
      </c>
      <c r="R47" s="8">
        <v>4</v>
      </c>
      <c r="S47" s="7">
        <v>4.1237113402061896</v>
      </c>
      <c r="T47" s="8">
        <v>3</v>
      </c>
      <c r="U47" s="7">
        <v>3.0927835051546402</v>
      </c>
      <c r="V47" s="18">
        <f t="shared" si="3"/>
        <v>0.1134020618556701</v>
      </c>
      <c r="W47" s="8">
        <v>0</v>
      </c>
      <c r="X47" s="7">
        <v>0</v>
      </c>
      <c r="Y47" s="8">
        <v>2</v>
      </c>
      <c r="Z47" s="7">
        <v>2.0618556701030899</v>
      </c>
      <c r="AA47" s="18">
        <f t="shared" si="4"/>
        <v>2.0618556701030927E-2</v>
      </c>
      <c r="AB47" s="8">
        <v>1</v>
      </c>
      <c r="AC47" s="24">
        <v>1.0309278350515501</v>
      </c>
    </row>
    <row r="48" spans="1:29" x14ac:dyDescent="0.2">
      <c r="A48" s="23" t="s">
        <v>78</v>
      </c>
      <c r="B48" s="5" t="s">
        <v>83</v>
      </c>
      <c r="C48" s="10">
        <f t="shared" si="0"/>
        <v>54</v>
      </c>
      <c r="D48" s="6">
        <v>7</v>
      </c>
      <c r="E48" s="7">
        <v>12.962962962962999</v>
      </c>
      <c r="F48" s="8">
        <v>9</v>
      </c>
      <c r="G48" s="7">
        <v>16.6666666666667</v>
      </c>
      <c r="H48" s="18">
        <f t="shared" si="1"/>
        <v>0.29629629629629628</v>
      </c>
      <c r="I48" s="8">
        <v>5</v>
      </c>
      <c r="J48" s="7">
        <v>9.2592592592592595</v>
      </c>
      <c r="K48" s="8">
        <v>9</v>
      </c>
      <c r="L48" s="7">
        <v>16.6666666666667</v>
      </c>
      <c r="M48" s="8">
        <v>4</v>
      </c>
      <c r="N48" s="7">
        <v>7.4074074074074101</v>
      </c>
      <c r="O48" s="18">
        <f t="shared" si="2"/>
        <v>0.33333333333333331</v>
      </c>
      <c r="P48" s="8">
        <v>2</v>
      </c>
      <c r="Q48" s="7">
        <v>3.7037037037037002</v>
      </c>
      <c r="R48" s="8">
        <v>3</v>
      </c>
      <c r="S48" s="7">
        <v>5.5555555555555598</v>
      </c>
      <c r="T48" s="8">
        <v>4</v>
      </c>
      <c r="U48" s="7">
        <v>7.4074074074074101</v>
      </c>
      <c r="V48" s="18">
        <f t="shared" si="3"/>
        <v>0.16666666666666666</v>
      </c>
      <c r="W48" s="8">
        <v>3</v>
      </c>
      <c r="X48" s="7">
        <v>5.5555555555555598</v>
      </c>
      <c r="Y48" s="8">
        <v>6</v>
      </c>
      <c r="Z48" s="7">
        <v>11.1111111111111</v>
      </c>
      <c r="AA48" s="18">
        <f t="shared" si="4"/>
        <v>0.16666666666666666</v>
      </c>
      <c r="AB48" s="8">
        <v>2</v>
      </c>
      <c r="AC48" s="24">
        <v>3.7037037037037002</v>
      </c>
    </row>
    <row r="49" spans="1:29" x14ac:dyDescent="0.2">
      <c r="A49" s="23" t="s">
        <v>78</v>
      </c>
      <c r="B49" s="5" t="s">
        <v>84</v>
      </c>
      <c r="C49" s="10">
        <f t="shared" si="0"/>
        <v>794</v>
      </c>
      <c r="D49" s="6">
        <v>143</v>
      </c>
      <c r="E49" s="7">
        <v>18.010075566750601</v>
      </c>
      <c r="F49" s="8">
        <v>126</v>
      </c>
      <c r="G49" s="7">
        <v>15.8690176322418</v>
      </c>
      <c r="H49" s="18">
        <f t="shared" si="1"/>
        <v>0.33879093198992444</v>
      </c>
      <c r="I49" s="8">
        <v>104</v>
      </c>
      <c r="J49" s="7">
        <v>13.0982367758186</v>
      </c>
      <c r="K49" s="8">
        <v>98</v>
      </c>
      <c r="L49" s="7">
        <v>12.3425692695214</v>
      </c>
      <c r="M49" s="8">
        <v>95</v>
      </c>
      <c r="N49" s="7">
        <v>11.9647355163728</v>
      </c>
      <c r="O49" s="18">
        <f t="shared" si="2"/>
        <v>0.37405541561712846</v>
      </c>
      <c r="P49" s="8">
        <v>62</v>
      </c>
      <c r="Q49" s="7">
        <v>7.8085642317380399</v>
      </c>
      <c r="R49" s="8">
        <v>51</v>
      </c>
      <c r="S49" s="7">
        <v>6.4231738035264501</v>
      </c>
      <c r="T49" s="8">
        <v>37</v>
      </c>
      <c r="U49" s="7">
        <v>4.6599496221662502</v>
      </c>
      <c r="V49" s="18">
        <f t="shared" si="3"/>
        <v>0.18891687657430731</v>
      </c>
      <c r="W49" s="8">
        <v>11</v>
      </c>
      <c r="X49" s="7">
        <v>1.3853904282115901</v>
      </c>
      <c r="Y49" s="8">
        <v>39</v>
      </c>
      <c r="Z49" s="7">
        <v>4.9118387909319896</v>
      </c>
      <c r="AA49" s="18">
        <f t="shared" si="4"/>
        <v>6.2972292191435769E-2</v>
      </c>
      <c r="AB49" s="8">
        <v>28</v>
      </c>
      <c r="AC49" s="24">
        <v>3.5264483627204002</v>
      </c>
    </row>
    <row r="50" spans="1:29" x14ac:dyDescent="0.2">
      <c r="A50" s="23" t="s">
        <v>85</v>
      </c>
      <c r="B50" s="5" t="s">
        <v>85</v>
      </c>
      <c r="C50" s="10">
        <f t="shared" si="0"/>
        <v>5</v>
      </c>
      <c r="D50" s="6">
        <v>3</v>
      </c>
      <c r="E50" s="7">
        <v>60</v>
      </c>
      <c r="F50" s="8">
        <v>1</v>
      </c>
      <c r="G50" s="7">
        <v>20</v>
      </c>
      <c r="H50" s="18">
        <f t="shared" si="1"/>
        <v>0.8</v>
      </c>
      <c r="I50" s="8">
        <v>0</v>
      </c>
      <c r="J50" s="7">
        <v>0</v>
      </c>
      <c r="K50" s="8">
        <v>0</v>
      </c>
      <c r="L50" s="7">
        <v>0</v>
      </c>
      <c r="M50" s="8">
        <v>0</v>
      </c>
      <c r="N50" s="7">
        <v>0</v>
      </c>
      <c r="O50" s="18">
        <f t="shared" si="2"/>
        <v>0</v>
      </c>
      <c r="P50" s="8">
        <v>0</v>
      </c>
      <c r="Q50" s="7">
        <v>0</v>
      </c>
      <c r="R50" s="8">
        <v>1</v>
      </c>
      <c r="S50" s="7">
        <v>20</v>
      </c>
      <c r="T50" s="8">
        <v>0</v>
      </c>
      <c r="U50" s="7">
        <v>0</v>
      </c>
      <c r="V50" s="18">
        <f t="shared" si="3"/>
        <v>0.2</v>
      </c>
      <c r="W50" s="8">
        <v>0</v>
      </c>
      <c r="X50" s="7">
        <v>0</v>
      </c>
      <c r="Y50" s="8">
        <v>0</v>
      </c>
      <c r="Z50" s="7">
        <v>0</v>
      </c>
      <c r="AA50" s="18">
        <f t="shared" si="4"/>
        <v>0</v>
      </c>
      <c r="AB50" s="8">
        <v>0</v>
      </c>
      <c r="AC50" s="24">
        <v>0</v>
      </c>
    </row>
    <row r="51" spans="1:29" x14ac:dyDescent="0.2">
      <c r="A51" s="23" t="s">
        <v>86</v>
      </c>
      <c r="B51" s="5" t="s">
        <v>87</v>
      </c>
      <c r="C51" s="10">
        <f t="shared" si="0"/>
        <v>219</v>
      </c>
      <c r="D51" s="6">
        <v>71</v>
      </c>
      <c r="E51" s="7">
        <v>32.420091324200897</v>
      </c>
      <c r="F51" s="8">
        <v>34</v>
      </c>
      <c r="G51" s="7">
        <v>15.525114155251099</v>
      </c>
      <c r="H51" s="18">
        <f t="shared" si="1"/>
        <v>0.47945205479452052</v>
      </c>
      <c r="I51" s="8">
        <v>21</v>
      </c>
      <c r="J51" s="7">
        <v>9.5890410958904102</v>
      </c>
      <c r="K51" s="8">
        <v>34</v>
      </c>
      <c r="L51" s="7">
        <v>15.525114155251099</v>
      </c>
      <c r="M51" s="8">
        <v>11</v>
      </c>
      <c r="N51" s="7">
        <v>5.0228310502283096</v>
      </c>
      <c r="O51" s="18">
        <f t="shared" si="2"/>
        <v>0.30136986301369861</v>
      </c>
      <c r="P51" s="8">
        <v>15</v>
      </c>
      <c r="Q51" s="7">
        <v>6.8493150684931496</v>
      </c>
      <c r="R51" s="8">
        <v>15</v>
      </c>
      <c r="S51" s="7">
        <v>6.8493150684931496</v>
      </c>
      <c r="T51" s="8">
        <v>4</v>
      </c>
      <c r="U51" s="7">
        <v>1.8264840182648401</v>
      </c>
      <c r="V51" s="18">
        <f t="shared" si="3"/>
        <v>0.15525114155251141</v>
      </c>
      <c r="W51" s="8">
        <v>4</v>
      </c>
      <c r="X51" s="7">
        <v>1.8264840182648401</v>
      </c>
      <c r="Y51" s="8">
        <v>6</v>
      </c>
      <c r="Z51" s="7">
        <v>2.7397260273972601</v>
      </c>
      <c r="AA51" s="18">
        <f t="shared" si="4"/>
        <v>4.5662100456621002E-2</v>
      </c>
      <c r="AB51" s="8">
        <v>4</v>
      </c>
      <c r="AC51" s="24">
        <v>1.8264840182648401</v>
      </c>
    </row>
    <row r="52" spans="1:29" x14ac:dyDescent="0.2">
      <c r="A52" s="23" t="s">
        <v>86</v>
      </c>
      <c r="B52" s="5" t="s">
        <v>88</v>
      </c>
      <c r="C52" s="10">
        <f t="shared" si="0"/>
        <v>362</v>
      </c>
      <c r="D52" s="6">
        <v>261</v>
      </c>
      <c r="E52" s="7">
        <v>72.099447513812194</v>
      </c>
      <c r="F52" s="8">
        <v>32</v>
      </c>
      <c r="G52" s="7">
        <v>8.8397790055248606</v>
      </c>
      <c r="H52" s="18">
        <f t="shared" si="1"/>
        <v>0.80939226519337015</v>
      </c>
      <c r="I52" s="8">
        <v>8</v>
      </c>
      <c r="J52" s="7">
        <v>2.20994475138122</v>
      </c>
      <c r="K52" s="8">
        <v>27</v>
      </c>
      <c r="L52" s="7">
        <v>7.4585635359116003</v>
      </c>
      <c r="M52" s="8">
        <v>11</v>
      </c>
      <c r="N52" s="7">
        <v>3.03867403314917</v>
      </c>
      <c r="O52" s="18">
        <f t="shared" si="2"/>
        <v>0.1270718232044199</v>
      </c>
      <c r="P52" s="8">
        <v>4</v>
      </c>
      <c r="Q52" s="7">
        <v>1.10497237569061</v>
      </c>
      <c r="R52" s="8">
        <v>14</v>
      </c>
      <c r="S52" s="7">
        <v>3.8674033149171301</v>
      </c>
      <c r="T52" s="8">
        <v>1</v>
      </c>
      <c r="U52" s="7">
        <v>0.27624309392265201</v>
      </c>
      <c r="V52" s="18">
        <f t="shared" si="3"/>
        <v>5.2486187845303865E-2</v>
      </c>
      <c r="W52" s="8">
        <v>1</v>
      </c>
      <c r="X52" s="7">
        <v>0.27624309392265201</v>
      </c>
      <c r="Y52" s="8">
        <v>1</v>
      </c>
      <c r="Z52" s="7">
        <v>0.27624309392265201</v>
      </c>
      <c r="AA52" s="18">
        <f t="shared" si="4"/>
        <v>5.5248618784530384E-3</v>
      </c>
      <c r="AB52" s="8">
        <v>2</v>
      </c>
      <c r="AC52" s="24">
        <v>0.55248618784530401</v>
      </c>
    </row>
    <row r="53" spans="1:29" x14ac:dyDescent="0.2">
      <c r="A53" s="23" t="s">
        <v>86</v>
      </c>
      <c r="B53" s="5" t="s">
        <v>89</v>
      </c>
      <c r="C53" s="10">
        <f t="shared" si="0"/>
        <v>33</v>
      </c>
      <c r="D53" s="6">
        <v>14</v>
      </c>
      <c r="E53" s="7">
        <v>42.424242424242401</v>
      </c>
      <c r="F53" s="8">
        <v>0</v>
      </c>
      <c r="G53" s="7">
        <v>0</v>
      </c>
      <c r="H53" s="18">
        <f t="shared" si="1"/>
        <v>0.42424242424242425</v>
      </c>
      <c r="I53" s="8">
        <v>0</v>
      </c>
      <c r="J53" s="7">
        <v>0</v>
      </c>
      <c r="K53" s="8">
        <v>12</v>
      </c>
      <c r="L53" s="7">
        <v>36.363636363636402</v>
      </c>
      <c r="M53" s="8">
        <v>0</v>
      </c>
      <c r="N53" s="7">
        <v>0</v>
      </c>
      <c r="O53" s="18">
        <f t="shared" si="2"/>
        <v>0.36363636363636365</v>
      </c>
      <c r="P53" s="8">
        <v>0</v>
      </c>
      <c r="Q53" s="7">
        <v>0</v>
      </c>
      <c r="R53" s="8">
        <v>4</v>
      </c>
      <c r="S53" s="7">
        <v>12.1212121212121</v>
      </c>
      <c r="T53" s="8">
        <v>0</v>
      </c>
      <c r="U53" s="7">
        <v>0</v>
      </c>
      <c r="V53" s="18">
        <f t="shared" si="3"/>
        <v>0.12121212121212122</v>
      </c>
      <c r="W53" s="8">
        <v>0</v>
      </c>
      <c r="X53" s="7">
        <v>0</v>
      </c>
      <c r="Y53" s="8">
        <v>1</v>
      </c>
      <c r="Z53" s="7">
        <v>3.0303030303030298</v>
      </c>
      <c r="AA53" s="18">
        <f t="shared" si="4"/>
        <v>3.0303030303030304E-2</v>
      </c>
      <c r="AB53" s="8">
        <v>2</v>
      </c>
      <c r="AC53" s="24">
        <v>6.0606060606060597</v>
      </c>
    </row>
    <row r="54" spans="1:29" x14ac:dyDescent="0.2">
      <c r="A54" s="23" t="s">
        <v>86</v>
      </c>
      <c r="B54" s="5" t="s">
        <v>90</v>
      </c>
      <c r="C54" s="10">
        <f t="shared" si="0"/>
        <v>90</v>
      </c>
      <c r="D54" s="6">
        <v>34</v>
      </c>
      <c r="E54" s="7">
        <v>37.7777777777778</v>
      </c>
      <c r="F54" s="8">
        <v>9</v>
      </c>
      <c r="G54" s="7">
        <v>10</v>
      </c>
      <c r="H54" s="18">
        <f t="shared" si="1"/>
        <v>0.4777777777777778</v>
      </c>
      <c r="I54" s="8">
        <v>8</v>
      </c>
      <c r="J54" s="7">
        <v>8.8888888888888893</v>
      </c>
      <c r="K54" s="8">
        <v>8</v>
      </c>
      <c r="L54" s="7">
        <v>8.8888888888888893</v>
      </c>
      <c r="M54" s="8">
        <v>7</v>
      </c>
      <c r="N54" s="7">
        <v>7.7777777777777803</v>
      </c>
      <c r="O54" s="18">
        <f t="shared" si="2"/>
        <v>0.25555555555555554</v>
      </c>
      <c r="P54" s="8">
        <v>5</v>
      </c>
      <c r="Q54" s="7">
        <v>5.5555555555555598</v>
      </c>
      <c r="R54" s="8">
        <v>7</v>
      </c>
      <c r="S54" s="7">
        <v>7.7777777777777803</v>
      </c>
      <c r="T54" s="8">
        <v>5</v>
      </c>
      <c r="U54" s="7">
        <v>5.5555555555555598</v>
      </c>
      <c r="V54" s="18">
        <f t="shared" si="3"/>
        <v>0.18888888888888888</v>
      </c>
      <c r="W54" s="8">
        <v>1</v>
      </c>
      <c r="X54" s="7">
        <v>1.1111111111111101</v>
      </c>
      <c r="Y54" s="8">
        <v>5</v>
      </c>
      <c r="Z54" s="7">
        <v>5.5555555555555598</v>
      </c>
      <c r="AA54" s="18">
        <f t="shared" si="4"/>
        <v>6.6666666666666666E-2</v>
      </c>
      <c r="AB54" s="8">
        <v>1</v>
      </c>
      <c r="AC54" s="24">
        <v>1.1111111111111101</v>
      </c>
    </row>
    <row r="55" spans="1:29" x14ac:dyDescent="0.2">
      <c r="A55" s="23" t="s">
        <v>91</v>
      </c>
      <c r="B55" s="5" t="s">
        <v>91</v>
      </c>
      <c r="C55" s="10">
        <f t="shared" si="0"/>
        <v>174</v>
      </c>
      <c r="D55" s="6">
        <v>135</v>
      </c>
      <c r="E55" s="7">
        <v>77.586206896551701</v>
      </c>
      <c r="F55" s="8">
        <v>17</v>
      </c>
      <c r="G55" s="7">
        <v>9.7701149425287408</v>
      </c>
      <c r="H55" s="18">
        <f t="shared" si="1"/>
        <v>0.87356321839080464</v>
      </c>
      <c r="I55" s="8">
        <v>6</v>
      </c>
      <c r="J55" s="7">
        <v>3.4482758620689702</v>
      </c>
      <c r="K55" s="8">
        <v>6</v>
      </c>
      <c r="L55" s="7">
        <v>3.4482758620689702</v>
      </c>
      <c r="M55" s="8">
        <v>4</v>
      </c>
      <c r="N55" s="7">
        <v>2.29885057471264</v>
      </c>
      <c r="O55" s="18">
        <f t="shared" si="2"/>
        <v>9.1954022988505746E-2</v>
      </c>
      <c r="P55" s="8">
        <v>2</v>
      </c>
      <c r="Q55" s="7">
        <v>1.14942528735632</v>
      </c>
      <c r="R55" s="8">
        <v>2</v>
      </c>
      <c r="S55" s="7">
        <v>1.14942528735632</v>
      </c>
      <c r="T55" s="8">
        <v>0</v>
      </c>
      <c r="U55" s="7">
        <v>0</v>
      </c>
      <c r="V55" s="18">
        <f t="shared" si="3"/>
        <v>2.2988505747126436E-2</v>
      </c>
      <c r="W55" s="8">
        <v>0</v>
      </c>
      <c r="X55" s="7">
        <v>0</v>
      </c>
      <c r="Y55" s="8">
        <v>0</v>
      </c>
      <c r="Z55" s="7">
        <v>0</v>
      </c>
      <c r="AA55" s="18">
        <f t="shared" si="4"/>
        <v>0</v>
      </c>
      <c r="AB55" s="8">
        <v>2</v>
      </c>
      <c r="AC55" s="24">
        <v>1.14942528735632</v>
      </c>
    </row>
    <row r="56" spans="1:29" x14ac:dyDescent="0.2">
      <c r="A56" s="23" t="s">
        <v>92</v>
      </c>
      <c r="B56" s="5" t="s">
        <v>92</v>
      </c>
      <c r="C56" s="10">
        <f t="shared" si="0"/>
        <v>210</v>
      </c>
      <c r="D56" s="6">
        <v>61</v>
      </c>
      <c r="E56" s="7">
        <v>29.047619047619101</v>
      </c>
      <c r="F56" s="8">
        <v>27</v>
      </c>
      <c r="G56" s="7">
        <v>12.8571428571429</v>
      </c>
      <c r="H56" s="18">
        <f t="shared" si="1"/>
        <v>0.41904761904761906</v>
      </c>
      <c r="I56" s="8">
        <v>24</v>
      </c>
      <c r="J56" s="7">
        <v>11.4285714285714</v>
      </c>
      <c r="K56" s="8">
        <v>34</v>
      </c>
      <c r="L56" s="7">
        <v>16.1904761904762</v>
      </c>
      <c r="M56" s="8">
        <v>14</v>
      </c>
      <c r="N56" s="7">
        <v>6.6666666666666696</v>
      </c>
      <c r="O56" s="18">
        <f t="shared" si="2"/>
        <v>0.34285714285714286</v>
      </c>
      <c r="P56" s="8">
        <v>10</v>
      </c>
      <c r="Q56" s="7">
        <v>4.7619047619047601</v>
      </c>
      <c r="R56" s="8">
        <v>10</v>
      </c>
      <c r="S56" s="7">
        <v>4.7619047619047601</v>
      </c>
      <c r="T56" s="8">
        <v>7</v>
      </c>
      <c r="U56" s="7">
        <v>3.3333333333333299</v>
      </c>
      <c r="V56" s="18">
        <f t="shared" si="3"/>
        <v>0.12857142857142856</v>
      </c>
      <c r="W56" s="8">
        <v>1</v>
      </c>
      <c r="X56" s="7">
        <v>0.476190476190476</v>
      </c>
      <c r="Y56" s="8">
        <v>9</v>
      </c>
      <c r="Z56" s="7">
        <v>4.28571428571429</v>
      </c>
      <c r="AA56" s="18">
        <f t="shared" si="4"/>
        <v>4.7619047619047616E-2</v>
      </c>
      <c r="AB56" s="8">
        <v>13</v>
      </c>
      <c r="AC56" s="24">
        <v>6.1904761904761898</v>
      </c>
    </row>
    <row r="57" spans="1:29" x14ac:dyDescent="0.2">
      <c r="A57" s="23" t="s">
        <v>93</v>
      </c>
      <c r="B57" s="5" t="s">
        <v>94</v>
      </c>
      <c r="C57" s="10">
        <v>4</v>
      </c>
      <c r="D57" s="6">
        <v>4</v>
      </c>
      <c r="E57" s="7">
        <v>100</v>
      </c>
      <c r="F57" s="8">
        <v>0</v>
      </c>
      <c r="G57" s="7">
        <v>0</v>
      </c>
      <c r="H57" s="18">
        <f t="shared" si="1"/>
        <v>1</v>
      </c>
      <c r="I57" s="8">
        <v>0</v>
      </c>
      <c r="J57" s="7">
        <v>0</v>
      </c>
      <c r="K57" s="8">
        <v>0</v>
      </c>
      <c r="L57" s="7">
        <v>0</v>
      </c>
      <c r="M57" s="8">
        <v>0</v>
      </c>
      <c r="N57" s="7">
        <v>0</v>
      </c>
      <c r="O57" s="18">
        <f t="shared" si="2"/>
        <v>0</v>
      </c>
      <c r="P57" s="8">
        <v>0</v>
      </c>
      <c r="Q57" s="7">
        <v>0</v>
      </c>
      <c r="R57" s="8">
        <v>0</v>
      </c>
      <c r="S57" s="7">
        <v>0</v>
      </c>
      <c r="T57" s="8">
        <v>0</v>
      </c>
      <c r="U57" s="7">
        <v>0</v>
      </c>
      <c r="V57" s="18">
        <f t="shared" si="3"/>
        <v>0</v>
      </c>
      <c r="W57" s="8">
        <v>0</v>
      </c>
      <c r="X57" s="7">
        <v>0</v>
      </c>
      <c r="Y57" s="8">
        <v>0</v>
      </c>
      <c r="Z57" s="7">
        <v>0</v>
      </c>
      <c r="AA57" s="18">
        <f t="shared" si="4"/>
        <v>0</v>
      </c>
      <c r="AB57" s="8">
        <v>0</v>
      </c>
      <c r="AC57" s="24">
        <v>0</v>
      </c>
    </row>
    <row r="58" spans="1:29" x14ac:dyDescent="0.2">
      <c r="A58" s="23" t="s">
        <v>93</v>
      </c>
      <c r="B58" s="5" t="s">
        <v>95</v>
      </c>
      <c r="C58" s="10">
        <f t="shared" si="0"/>
        <v>673</v>
      </c>
      <c r="D58" s="6">
        <v>108</v>
      </c>
      <c r="E58" s="7">
        <v>16.047548291233301</v>
      </c>
      <c r="F58" s="8">
        <v>81</v>
      </c>
      <c r="G58" s="7">
        <v>12.035661218425</v>
      </c>
      <c r="H58" s="18">
        <f t="shared" si="1"/>
        <v>0.28083209509658247</v>
      </c>
      <c r="I58" s="8">
        <v>106</v>
      </c>
      <c r="J58" s="7">
        <v>15.7503714710253</v>
      </c>
      <c r="K58" s="8">
        <v>110</v>
      </c>
      <c r="L58" s="7">
        <v>16.344725111441299</v>
      </c>
      <c r="M58" s="8">
        <v>69</v>
      </c>
      <c r="N58" s="7">
        <v>10.2526002971768</v>
      </c>
      <c r="O58" s="18">
        <f t="shared" si="2"/>
        <v>0.42347696879643387</v>
      </c>
      <c r="P58" s="8">
        <v>56</v>
      </c>
      <c r="Q58" s="7">
        <v>8.3209509658246592</v>
      </c>
      <c r="R58" s="8">
        <v>53</v>
      </c>
      <c r="S58" s="7">
        <v>7.8751857355126296</v>
      </c>
      <c r="T58" s="8">
        <v>29</v>
      </c>
      <c r="U58" s="7">
        <v>4.3090638930163401</v>
      </c>
      <c r="V58" s="18">
        <f t="shared" si="3"/>
        <v>0.2050520059435364</v>
      </c>
      <c r="W58" s="8">
        <v>18</v>
      </c>
      <c r="X58" s="7">
        <v>2.6745913818722098</v>
      </c>
      <c r="Y58" s="8">
        <v>24</v>
      </c>
      <c r="Z58" s="7">
        <v>3.5661218424962899</v>
      </c>
      <c r="AA58" s="18">
        <f t="shared" si="4"/>
        <v>6.2407132243684993E-2</v>
      </c>
      <c r="AB58" s="8">
        <v>19</v>
      </c>
      <c r="AC58" s="24">
        <v>2.82317979197623</v>
      </c>
    </row>
    <row r="59" spans="1:29" x14ac:dyDescent="0.2">
      <c r="A59" s="23" t="s">
        <v>96</v>
      </c>
      <c r="B59" s="5" t="s">
        <v>96</v>
      </c>
      <c r="C59" s="10">
        <f t="shared" si="0"/>
        <v>982</v>
      </c>
      <c r="D59" s="6">
        <v>239</v>
      </c>
      <c r="E59" s="7">
        <v>24.3380855397149</v>
      </c>
      <c r="F59" s="8">
        <v>132</v>
      </c>
      <c r="G59" s="7">
        <v>13.4419551934827</v>
      </c>
      <c r="H59" s="18">
        <f t="shared" si="1"/>
        <v>0.37780040733197556</v>
      </c>
      <c r="I59" s="8">
        <v>101</v>
      </c>
      <c r="J59" s="7">
        <v>10.285132382892099</v>
      </c>
      <c r="K59" s="8">
        <v>148</v>
      </c>
      <c r="L59" s="7">
        <v>15.071283095723</v>
      </c>
      <c r="M59" s="8">
        <v>87</v>
      </c>
      <c r="N59" s="7">
        <v>8.8594704684317698</v>
      </c>
      <c r="O59" s="18">
        <f t="shared" si="2"/>
        <v>0.34215885947046842</v>
      </c>
      <c r="P59" s="8">
        <v>59</v>
      </c>
      <c r="Q59" s="7">
        <v>6.0081466395112004</v>
      </c>
      <c r="R59" s="8">
        <v>73</v>
      </c>
      <c r="S59" s="7">
        <v>7.43380855397149</v>
      </c>
      <c r="T59" s="8">
        <v>54</v>
      </c>
      <c r="U59" s="7">
        <v>5.4989816700610996</v>
      </c>
      <c r="V59" s="18">
        <f t="shared" si="3"/>
        <v>0.18940936863543789</v>
      </c>
      <c r="W59" s="8">
        <v>23</v>
      </c>
      <c r="X59" s="7">
        <v>2.3421588594704699</v>
      </c>
      <c r="Y59" s="8">
        <v>43</v>
      </c>
      <c r="Z59" s="7">
        <v>4.3788187372708798</v>
      </c>
      <c r="AA59" s="18">
        <f t="shared" si="4"/>
        <v>6.720977596741344E-2</v>
      </c>
      <c r="AB59" s="8">
        <v>23</v>
      </c>
      <c r="AC59" s="24">
        <v>2.3421588594704699</v>
      </c>
    </row>
    <row r="60" spans="1:29" x14ac:dyDescent="0.2">
      <c r="A60" s="23" t="s">
        <v>97</v>
      </c>
      <c r="B60" s="5" t="s">
        <v>98</v>
      </c>
      <c r="C60" s="10">
        <f t="shared" si="0"/>
        <v>227</v>
      </c>
      <c r="D60" s="6">
        <v>31</v>
      </c>
      <c r="E60" s="7">
        <v>13.656387665198199</v>
      </c>
      <c r="F60" s="8">
        <v>36</v>
      </c>
      <c r="G60" s="7">
        <v>15.859030837004401</v>
      </c>
      <c r="H60" s="18">
        <f t="shared" si="1"/>
        <v>0.29515418502202645</v>
      </c>
      <c r="I60" s="8">
        <v>27</v>
      </c>
      <c r="J60" s="7">
        <v>11.8942731277533</v>
      </c>
      <c r="K60" s="8">
        <v>37</v>
      </c>
      <c r="L60" s="7">
        <v>16.299559471365601</v>
      </c>
      <c r="M60" s="8">
        <v>27</v>
      </c>
      <c r="N60" s="7">
        <v>11.8942731277533</v>
      </c>
      <c r="O60" s="18">
        <f t="shared" si="2"/>
        <v>0.40088105726872247</v>
      </c>
      <c r="P60" s="8">
        <v>18</v>
      </c>
      <c r="Q60" s="7">
        <v>7.9295154185022003</v>
      </c>
      <c r="R60" s="8">
        <v>18</v>
      </c>
      <c r="S60" s="7">
        <v>7.9295154185022003</v>
      </c>
      <c r="T60" s="8">
        <v>13</v>
      </c>
      <c r="U60" s="7">
        <v>5.7268722466960398</v>
      </c>
      <c r="V60" s="18">
        <f t="shared" si="3"/>
        <v>0.21585903083700442</v>
      </c>
      <c r="W60" s="8">
        <v>3</v>
      </c>
      <c r="X60" s="7">
        <v>1.3215859030837001</v>
      </c>
      <c r="Y60" s="8">
        <v>9</v>
      </c>
      <c r="Z60" s="7">
        <v>3.9647577092511002</v>
      </c>
      <c r="AA60" s="18">
        <f t="shared" si="4"/>
        <v>5.2863436123348019E-2</v>
      </c>
      <c r="AB60" s="8">
        <v>8</v>
      </c>
      <c r="AC60" s="24">
        <v>3.5242290748898699</v>
      </c>
    </row>
    <row r="61" spans="1:29" x14ac:dyDescent="0.2">
      <c r="A61" s="23" t="s">
        <v>97</v>
      </c>
      <c r="B61" s="5" t="s">
        <v>99</v>
      </c>
      <c r="C61" s="10">
        <f t="shared" si="0"/>
        <v>450</v>
      </c>
      <c r="D61" s="6">
        <v>134</v>
      </c>
      <c r="E61" s="7">
        <v>29.7777777777778</v>
      </c>
      <c r="F61" s="8">
        <v>76</v>
      </c>
      <c r="G61" s="7">
        <v>16.8888888888889</v>
      </c>
      <c r="H61" s="18">
        <f t="shared" si="1"/>
        <v>0.46666666666666667</v>
      </c>
      <c r="I61" s="8">
        <v>52</v>
      </c>
      <c r="J61" s="7">
        <v>11.5555555555556</v>
      </c>
      <c r="K61" s="8">
        <v>55</v>
      </c>
      <c r="L61" s="7">
        <v>12.2222222222222</v>
      </c>
      <c r="M61" s="8">
        <v>32</v>
      </c>
      <c r="N61" s="7">
        <v>7.1111111111111098</v>
      </c>
      <c r="O61" s="18">
        <f t="shared" si="2"/>
        <v>0.30888888888888888</v>
      </c>
      <c r="P61" s="8">
        <v>32</v>
      </c>
      <c r="Q61" s="7">
        <v>7.1111111111111098</v>
      </c>
      <c r="R61" s="8">
        <v>21</v>
      </c>
      <c r="S61" s="7">
        <v>4.6666666666666696</v>
      </c>
      <c r="T61" s="8">
        <v>16</v>
      </c>
      <c r="U61" s="7">
        <v>3.5555555555555598</v>
      </c>
      <c r="V61" s="18">
        <f t="shared" si="3"/>
        <v>0.15333333333333332</v>
      </c>
      <c r="W61" s="8">
        <v>7</v>
      </c>
      <c r="X61" s="7">
        <v>1.55555555555556</v>
      </c>
      <c r="Y61" s="8">
        <v>14</v>
      </c>
      <c r="Z61" s="7">
        <v>3.1111111111111098</v>
      </c>
      <c r="AA61" s="18">
        <f t="shared" si="4"/>
        <v>4.6666666666666669E-2</v>
      </c>
      <c r="AB61" s="8">
        <v>11</v>
      </c>
      <c r="AC61" s="24">
        <v>2.4444444444444402</v>
      </c>
    </row>
    <row r="62" spans="1:29" x14ac:dyDescent="0.2">
      <c r="A62" s="23" t="s">
        <v>100</v>
      </c>
      <c r="B62" s="5" t="s">
        <v>101</v>
      </c>
      <c r="C62" s="10">
        <f t="shared" si="0"/>
        <v>29</v>
      </c>
      <c r="D62" s="6">
        <v>16</v>
      </c>
      <c r="E62" s="7">
        <v>55.172413793103402</v>
      </c>
      <c r="F62" s="8">
        <v>4</v>
      </c>
      <c r="G62" s="7">
        <v>13.7931034482759</v>
      </c>
      <c r="H62" s="18">
        <f t="shared" si="1"/>
        <v>0.68965517241379315</v>
      </c>
      <c r="I62" s="8">
        <v>3</v>
      </c>
      <c r="J62" s="7">
        <v>10.3448275862069</v>
      </c>
      <c r="K62" s="8">
        <v>3</v>
      </c>
      <c r="L62" s="7">
        <v>10.3448275862069</v>
      </c>
      <c r="M62" s="8">
        <v>0</v>
      </c>
      <c r="N62" s="7">
        <v>0</v>
      </c>
      <c r="O62" s="18">
        <f t="shared" si="2"/>
        <v>0.20689655172413793</v>
      </c>
      <c r="P62" s="8">
        <v>1</v>
      </c>
      <c r="Q62" s="7">
        <v>3.4482758620689702</v>
      </c>
      <c r="R62" s="8">
        <v>1</v>
      </c>
      <c r="S62" s="7">
        <v>3.4482758620689702</v>
      </c>
      <c r="T62" s="8">
        <v>0</v>
      </c>
      <c r="U62" s="7">
        <v>0</v>
      </c>
      <c r="V62" s="18">
        <f t="shared" si="3"/>
        <v>6.8965517241379309E-2</v>
      </c>
      <c r="W62" s="8">
        <v>1</v>
      </c>
      <c r="X62" s="7">
        <v>3.4482758620689702</v>
      </c>
      <c r="Y62" s="8">
        <v>0</v>
      </c>
      <c r="Z62" s="7">
        <v>0</v>
      </c>
      <c r="AA62" s="18">
        <f t="shared" si="4"/>
        <v>3.4482758620689655E-2</v>
      </c>
      <c r="AB62" s="8">
        <v>0</v>
      </c>
      <c r="AC62" s="24">
        <v>0</v>
      </c>
    </row>
    <row r="63" spans="1:29" x14ac:dyDescent="0.2">
      <c r="A63" s="23" t="s">
        <v>100</v>
      </c>
      <c r="B63" s="5" t="s">
        <v>102</v>
      </c>
      <c r="C63" s="10">
        <f t="shared" si="0"/>
        <v>477</v>
      </c>
      <c r="D63" s="6">
        <v>182</v>
      </c>
      <c r="E63" s="7">
        <v>38.155136268343803</v>
      </c>
      <c r="F63" s="8">
        <v>78</v>
      </c>
      <c r="G63" s="7">
        <v>16.352201257861601</v>
      </c>
      <c r="H63" s="18">
        <f t="shared" si="1"/>
        <v>0.54507337526205446</v>
      </c>
      <c r="I63" s="8">
        <v>70</v>
      </c>
      <c r="J63" s="7">
        <v>14.6750524109015</v>
      </c>
      <c r="K63" s="8">
        <v>39</v>
      </c>
      <c r="L63" s="7">
        <v>8.1761006289308202</v>
      </c>
      <c r="M63" s="8">
        <v>39</v>
      </c>
      <c r="N63" s="7">
        <v>8.1761006289308202</v>
      </c>
      <c r="O63" s="18">
        <f t="shared" si="2"/>
        <v>0.31027253668763105</v>
      </c>
      <c r="P63" s="8">
        <v>20</v>
      </c>
      <c r="Q63" s="7">
        <v>4.1928721174004204</v>
      </c>
      <c r="R63" s="8">
        <v>13</v>
      </c>
      <c r="S63" s="7">
        <v>2.7253668763102699</v>
      </c>
      <c r="T63" s="8">
        <v>10</v>
      </c>
      <c r="U63" s="7">
        <v>2.0964360587002102</v>
      </c>
      <c r="V63" s="18">
        <f t="shared" si="3"/>
        <v>9.0146750524109018E-2</v>
      </c>
      <c r="W63" s="8">
        <v>6</v>
      </c>
      <c r="X63" s="7">
        <v>1.2578616352201299</v>
      </c>
      <c r="Y63" s="8">
        <v>5</v>
      </c>
      <c r="Z63" s="7">
        <v>1.0482180293501</v>
      </c>
      <c r="AA63" s="18">
        <f t="shared" si="4"/>
        <v>2.3060796645702306E-2</v>
      </c>
      <c r="AB63" s="8">
        <v>15</v>
      </c>
      <c r="AC63" s="24">
        <v>3.1446540880503102</v>
      </c>
    </row>
    <row r="64" spans="1:29" x14ac:dyDescent="0.2">
      <c r="A64" s="23"/>
      <c r="B64" s="5" t="s">
        <v>103</v>
      </c>
      <c r="C64" s="10">
        <f t="shared" si="0"/>
        <v>879</v>
      </c>
      <c r="D64" s="6">
        <v>264</v>
      </c>
      <c r="E64" s="7">
        <v>30.034129692832799</v>
      </c>
      <c r="F64" s="8">
        <v>161</v>
      </c>
      <c r="G64" s="7">
        <v>18.316268486917</v>
      </c>
      <c r="H64" s="18">
        <f t="shared" si="1"/>
        <v>0.48350398179749715</v>
      </c>
      <c r="I64" s="8">
        <v>109</v>
      </c>
      <c r="J64" s="7">
        <v>12.400455062571099</v>
      </c>
      <c r="K64" s="8">
        <v>110</v>
      </c>
      <c r="L64" s="7">
        <v>12.514220705347</v>
      </c>
      <c r="M64" s="8">
        <v>52</v>
      </c>
      <c r="N64" s="7">
        <v>5.91581342434585</v>
      </c>
      <c r="O64" s="18">
        <f t="shared" si="2"/>
        <v>0.30830489192263938</v>
      </c>
      <c r="P64" s="8">
        <v>47</v>
      </c>
      <c r="Q64" s="7">
        <v>5.3469852104664399</v>
      </c>
      <c r="R64" s="8">
        <v>47</v>
      </c>
      <c r="S64" s="7">
        <v>5.3469852104664399</v>
      </c>
      <c r="T64" s="8">
        <v>29</v>
      </c>
      <c r="U64" s="7">
        <v>3.2992036405005698</v>
      </c>
      <c r="V64" s="18">
        <f t="shared" si="3"/>
        <v>0.13993174061433447</v>
      </c>
      <c r="W64" s="8">
        <v>11</v>
      </c>
      <c r="X64" s="7">
        <v>1.2514220705346999</v>
      </c>
      <c r="Y64" s="8">
        <v>21</v>
      </c>
      <c r="Z64" s="7">
        <v>2.3890784982935198</v>
      </c>
      <c r="AA64" s="18">
        <f t="shared" si="4"/>
        <v>3.6405005688282137E-2</v>
      </c>
      <c r="AB64" s="8">
        <v>28</v>
      </c>
      <c r="AC64" s="24">
        <v>3.1854379977246898</v>
      </c>
    </row>
    <row r="65" spans="1:29" x14ac:dyDescent="0.2">
      <c r="A65" s="23"/>
      <c r="B65" s="5" t="s">
        <v>104</v>
      </c>
      <c r="C65" s="10">
        <f t="shared" si="0"/>
        <v>60</v>
      </c>
      <c r="D65" s="6">
        <v>54</v>
      </c>
      <c r="E65" s="7">
        <v>90</v>
      </c>
      <c r="F65" s="8">
        <v>4</v>
      </c>
      <c r="G65" s="7">
        <v>6.6666666666666696</v>
      </c>
      <c r="H65" s="18">
        <f t="shared" si="1"/>
        <v>0.96666666666666667</v>
      </c>
      <c r="I65" s="8">
        <v>2</v>
      </c>
      <c r="J65" s="7">
        <v>3.3333333333333299</v>
      </c>
      <c r="K65" s="8">
        <v>0</v>
      </c>
      <c r="L65" s="7">
        <v>0</v>
      </c>
      <c r="M65" s="8">
        <v>0</v>
      </c>
      <c r="N65" s="7">
        <v>0</v>
      </c>
      <c r="O65" s="18">
        <f t="shared" si="2"/>
        <v>3.3333333333333333E-2</v>
      </c>
      <c r="P65" s="8">
        <v>0</v>
      </c>
      <c r="Q65" s="7">
        <v>0</v>
      </c>
      <c r="R65" s="8">
        <v>0</v>
      </c>
      <c r="S65" s="7">
        <v>0</v>
      </c>
      <c r="T65" s="8">
        <v>0</v>
      </c>
      <c r="U65" s="7">
        <v>0</v>
      </c>
      <c r="V65" s="18">
        <f t="shared" si="3"/>
        <v>0</v>
      </c>
      <c r="W65" s="8">
        <v>0</v>
      </c>
      <c r="X65" s="7">
        <v>0</v>
      </c>
      <c r="Y65" s="8">
        <v>0</v>
      </c>
      <c r="Z65" s="7">
        <v>0</v>
      </c>
      <c r="AA65" s="18">
        <f t="shared" si="4"/>
        <v>0</v>
      </c>
      <c r="AB65" s="8">
        <v>0</v>
      </c>
      <c r="AC65" s="24">
        <v>0</v>
      </c>
    </row>
    <row r="66" spans="1:29" x14ac:dyDescent="0.2">
      <c r="A66" s="23"/>
      <c r="B66" s="5" t="s">
        <v>105</v>
      </c>
      <c r="C66" s="10">
        <f t="shared" si="0"/>
        <v>186</v>
      </c>
      <c r="D66" s="6">
        <v>115</v>
      </c>
      <c r="E66" s="7">
        <v>61.827956989247298</v>
      </c>
      <c r="F66" s="8">
        <v>28</v>
      </c>
      <c r="G66" s="7">
        <v>15.0537634408602</v>
      </c>
      <c r="H66" s="18">
        <f t="shared" si="1"/>
        <v>0.76881720430107525</v>
      </c>
      <c r="I66" s="8">
        <v>14</v>
      </c>
      <c r="J66" s="7">
        <v>7.5268817204301097</v>
      </c>
      <c r="K66" s="8">
        <v>14</v>
      </c>
      <c r="L66" s="7">
        <v>7.5268817204301097</v>
      </c>
      <c r="M66" s="8">
        <v>6</v>
      </c>
      <c r="N66" s="7">
        <v>3.2258064516128999</v>
      </c>
      <c r="O66" s="18">
        <f t="shared" si="2"/>
        <v>0.18279569892473119</v>
      </c>
      <c r="P66" s="8">
        <v>1</v>
      </c>
      <c r="Q66" s="7">
        <v>0.53763440860215095</v>
      </c>
      <c r="R66" s="8">
        <v>4</v>
      </c>
      <c r="S66" s="7">
        <v>2.1505376344085998</v>
      </c>
      <c r="T66" s="8">
        <v>2</v>
      </c>
      <c r="U66" s="7">
        <v>1.0752688172042999</v>
      </c>
      <c r="V66" s="18">
        <f t="shared" si="3"/>
        <v>3.7634408602150539E-2</v>
      </c>
      <c r="W66" s="8">
        <v>0</v>
      </c>
      <c r="X66" s="7">
        <v>0</v>
      </c>
      <c r="Y66" s="8">
        <v>1</v>
      </c>
      <c r="Z66" s="7">
        <v>0.53763440860215095</v>
      </c>
      <c r="AA66" s="18">
        <f t="shared" si="4"/>
        <v>5.3763440860215058E-3</v>
      </c>
      <c r="AB66" s="8">
        <v>1</v>
      </c>
      <c r="AC66" s="24">
        <v>0.53763440860215095</v>
      </c>
    </row>
    <row r="67" spans="1:29" x14ac:dyDescent="0.2">
      <c r="A67" s="23"/>
      <c r="B67" s="5" t="s">
        <v>106</v>
      </c>
      <c r="C67" s="10">
        <f t="shared" si="0"/>
        <v>42</v>
      </c>
      <c r="D67" s="6">
        <v>38</v>
      </c>
      <c r="E67" s="7">
        <v>90.476190476190496</v>
      </c>
      <c r="F67" s="8">
        <v>2</v>
      </c>
      <c r="G67" s="7">
        <v>4.7619047619047601</v>
      </c>
      <c r="H67" s="18">
        <f t="shared" si="1"/>
        <v>0.95238095238095233</v>
      </c>
      <c r="I67" s="8">
        <v>1</v>
      </c>
      <c r="J67" s="7">
        <v>2.38095238095238</v>
      </c>
      <c r="K67" s="8">
        <v>0</v>
      </c>
      <c r="L67" s="7">
        <v>0</v>
      </c>
      <c r="M67" s="8">
        <v>0</v>
      </c>
      <c r="N67" s="7">
        <v>0</v>
      </c>
      <c r="O67" s="18">
        <f t="shared" si="2"/>
        <v>2.3809523809523808E-2</v>
      </c>
      <c r="P67" s="8">
        <v>0</v>
      </c>
      <c r="Q67" s="7">
        <v>0</v>
      </c>
      <c r="R67" s="8">
        <v>0</v>
      </c>
      <c r="S67" s="7">
        <v>0</v>
      </c>
      <c r="T67" s="8">
        <v>0</v>
      </c>
      <c r="U67" s="7">
        <v>0</v>
      </c>
      <c r="V67" s="18">
        <f t="shared" si="3"/>
        <v>0</v>
      </c>
      <c r="W67" s="8">
        <v>0</v>
      </c>
      <c r="X67" s="7">
        <v>0</v>
      </c>
      <c r="Y67" s="8">
        <v>0</v>
      </c>
      <c r="Z67" s="7">
        <v>0</v>
      </c>
      <c r="AA67" s="18">
        <f t="shared" si="4"/>
        <v>0</v>
      </c>
      <c r="AB67" s="8">
        <v>1</v>
      </c>
      <c r="AC67" s="24">
        <v>2.38095238095238</v>
      </c>
    </row>
    <row r="68" spans="1:29" x14ac:dyDescent="0.2">
      <c r="A68" s="31" t="s">
        <v>107</v>
      </c>
      <c r="B68" s="32" t="s">
        <v>107</v>
      </c>
      <c r="C68" s="33">
        <f t="shared" si="0"/>
        <v>37</v>
      </c>
      <c r="D68" s="34">
        <v>7</v>
      </c>
      <c r="E68" s="35">
        <v>18.918918918918902</v>
      </c>
      <c r="F68" s="34">
        <v>6</v>
      </c>
      <c r="G68" s="35">
        <v>16.2162162162162</v>
      </c>
      <c r="H68" s="36">
        <f t="shared" si="1"/>
        <v>0.35135135135135137</v>
      </c>
      <c r="I68" s="34">
        <v>2</v>
      </c>
      <c r="J68" s="35">
        <v>5.4054054054054097</v>
      </c>
      <c r="K68" s="34">
        <v>7</v>
      </c>
      <c r="L68" s="35">
        <v>18.918918918918902</v>
      </c>
      <c r="M68" s="34">
        <v>5</v>
      </c>
      <c r="N68" s="35">
        <v>13.5135135135135</v>
      </c>
      <c r="O68" s="36">
        <f t="shared" si="2"/>
        <v>0.3783783783783784</v>
      </c>
      <c r="P68" s="34">
        <v>1</v>
      </c>
      <c r="Q68" s="35">
        <v>2.7027027027027</v>
      </c>
      <c r="R68" s="34">
        <v>4</v>
      </c>
      <c r="S68" s="35">
        <v>10.8108108108108</v>
      </c>
      <c r="T68" s="34">
        <v>1</v>
      </c>
      <c r="U68" s="35">
        <v>2.7027027027027</v>
      </c>
      <c r="V68" s="36">
        <f t="shared" si="3"/>
        <v>0.16216216216216217</v>
      </c>
      <c r="W68" s="34">
        <v>0</v>
      </c>
      <c r="X68" s="35">
        <v>0</v>
      </c>
      <c r="Y68" s="34">
        <v>2</v>
      </c>
      <c r="Z68" s="35">
        <v>5.4054054054054097</v>
      </c>
      <c r="AA68" s="36">
        <f t="shared" si="4"/>
        <v>5.4054054054054057E-2</v>
      </c>
      <c r="AB68" s="34">
        <v>2</v>
      </c>
      <c r="AC68" s="37">
        <v>5.4054054054054097</v>
      </c>
    </row>
    <row r="69" spans="1:29" ht="16" thickBot="1" x14ac:dyDescent="0.25">
      <c r="A69" s="14" t="s">
        <v>108</v>
      </c>
      <c r="B69" s="14"/>
      <c r="C69" s="15">
        <f>SUM(C8:C68)</f>
        <v>17756</v>
      </c>
      <c r="D69" s="15">
        <f>SUM(D8:D68)</f>
        <v>4837</v>
      </c>
      <c r="E69" s="16">
        <f>(D69/C69)</f>
        <v>0.27241495832394685</v>
      </c>
      <c r="F69" s="15">
        <f>SUM(F8:F68)</f>
        <v>2423</v>
      </c>
      <c r="G69" s="16">
        <f>(F69/C69)</f>
        <v>0.13646091462040999</v>
      </c>
      <c r="H69" s="16">
        <f>(E69+G69)</f>
        <v>0.40887587294435684</v>
      </c>
      <c r="I69" s="15">
        <f>SUM(I8:I68)</f>
        <v>1997</v>
      </c>
      <c r="J69" s="16">
        <f>(I69/C69)</f>
        <v>0.11246902455507997</v>
      </c>
      <c r="K69" s="15">
        <f>SUM(K8:K68)</f>
        <v>2493</v>
      </c>
      <c r="L69" s="16">
        <f>(K69/C69)</f>
        <v>0.140403243973868</v>
      </c>
      <c r="M69" s="15">
        <f>SUM(M8:M68)</f>
        <v>1568</v>
      </c>
      <c r="N69" s="16">
        <f>(M69/C69)</f>
        <v>8.8308177517458883E-2</v>
      </c>
      <c r="O69" s="16">
        <f>(J69+L69+N69)</f>
        <v>0.34118044604640685</v>
      </c>
      <c r="P69" s="15">
        <f>SUM(P8:P68)</f>
        <v>1083</v>
      </c>
      <c r="Q69" s="16">
        <f>(P69/C69)</f>
        <v>6.0993466997071415E-2</v>
      </c>
      <c r="R69" s="15">
        <f>SUM(R8:R68)</f>
        <v>1238</v>
      </c>
      <c r="S69" s="16">
        <f>(R69/C69)</f>
        <v>6.9722910565442664E-2</v>
      </c>
      <c r="T69" s="15">
        <f>SUM(T8:T68)</f>
        <v>647</v>
      </c>
      <c r="U69" s="16">
        <f>(T69/C69)</f>
        <v>3.6438387024104527E-2</v>
      </c>
      <c r="V69" s="16">
        <f>(Q69+S69+U69)</f>
        <v>0.1671547645866186</v>
      </c>
      <c r="W69" s="15">
        <f>SUM(W8:W68)</f>
        <v>323</v>
      </c>
      <c r="X69" s="16">
        <f>(W69/C69)</f>
        <v>1.819103401667042E-2</v>
      </c>
      <c r="Y69" s="15">
        <f>SUM(Y8:Y68)</f>
        <v>556</v>
      </c>
      <c r="Z69" s="16">
        <f>(Y69/C69)</f>
        <v>3.1313358864609148E-2</v>
      </c>
      <c r="AA69" s="16">
        <f>(X69+Z69)</f>
        <v>4.9504392881279571E-2</v>
      </c>
      <c r="AB69" s="15">
        <f>SUM(AB8:AB68)</f>
        <v>591</v>
      </c>
      <c r="AC69" s="16">
        <f>(AB69/C69)</f>
        <v>3.3284523541338137E-2</v>
      </c>
    </row>
    <row r="70" spans="1:29" ht="16" thickTop="1" x14ac:dyDescent="0.2"/>
    <row r="73" spans="1:29" x14ac:dyDescent="0.2">
      <c r="A73" s="17" t="s">
        <v>110</v>
      </c>
    </row>
  </sheetData>
  <mergeCells count="3">
    <mergeCell ref="A1:AC1"/>
    <mergeCell ref="A2:AC2"/>
    <mergeCell ref="A4:AC4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Undergraduate Fall 2019</vt:lpstr>
    </vt:vector>
  </TitlesOfParts>
  <Company>University of Mary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Mary Washington</dc:creator>
  <cp:lastModifiedBy>Claire Quinn</cp:lastModifiedBy>
  <dcterms:created xsi:type="dcterms:W3CDTF">2017-09-13T14:42:25Z</dcterms:created>
  <dcterms:modified xsi:type="dcterms:W3CDTF">2024-11-25T19:11:42Z</dcterms:modified>
</cp:coreProperties>
</file>